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MSE-Share/DataManagement/EPP Website/USBE Annual Reports/July 2015 Report Items/"/>
    </mc:Choice>
  </mc:AlternateContent>
  <bookViews>
    <workbookView xWindow="2140" yWindow="3140" windowWidth="25600" windowHeight="16060"/>
  </bookViews>
  <sheets>
    <sheet name="Enrollment Counts" sheetId="1" r:id="rId1"/>
    <sheet name="Fall 2014 &amp; Winter 2015 Cohorts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3" l="1"/>
  <c r="B8" i="3"/>
  <c r="B9" i="3"/>
  <c r="B10" i="3"/>
  <c r="B11" i="3"/>
  <c r="B12" i="3"/>
  <c r="B13" i="3"/>
  <c r="B4" i="3"/>
  <c r="H4" i="3"/>
  <c r="C4" i="3"/>
  <c r="D4" i="3"/>
  <c r="E11" i="3"/>
  <c r="F11" i="3"/>
  <c r="I11" i="3"/>
  <c r="J11" i="3"/>
  <c r="E4" i="3"/>
  <c r="F4" i="3"/>
  <c r="I4" i="3"/>
  <c r="J4" i="3"/>
  <c r="H11" i="3"/>
  <c r="B11" i="1"/>
  <c r="B12" i="1"/>
  <c r="B7" i="1"/>
  <c r="U11" i="1"/>
  <c r="S11" i="1"/>
  <c r="Q11" i="1"/>
  <c r="O11" i="1"/>
  <c r="M11" i="1"/>
  <c r="K11" i="1"/>
  <c r="I11" i="1"/>
  <c r="E11" i="1"/>
  <c r="C11" i="1"/>
  <c r="D11" i="1"/>
  <c r="D8" i="1"/>
  <c r="D9" i="1"/>
  <c r="D10" i="1"/>
  <c r="C12" i="1"/>
  <c r="D12" i="1"/>
  <c r="D13" i="1"/>
  <c r="D7" i="1"/>
  <c r="E12" i="1"/>
  <c r="E7" i="1"/>
  <c r="F11" i="1"/>
  <c r="F8" i="1"/>
  <c r="F9" i="1"/>
  <c r="F10" i="1"/>
  <c r="F12" i="1"/>
  <c r="F13" i="1"/>
  <c r="F7" i="1"/>
  <c r="G7" i="1"/>
  <c r="H11" i="1"/>
  <c r="H8" i="1"/>
  <c r="H9" i="1"/>
  <c r="H10" i="1"/>
  <c r="H12" i="1"/>
  <c r="H13" i="1"/>
  <c r="H7" i="1"/>
  <c r="I12" i="1"/>
  <c r="I7" i="1"/>
  <c r="J11" i="1"/>
  <c r="J8" i="1"/>
  <c r="J9" i="1"/>
  <c r="J10" i="1"/>
  <c r="J12" i="1"/>
  <c r="J13" i="1"/>
  <c r="J7" i="1"/>
  <c r="K12" i="1"/>
  <c r="K7" i="1"/>
  <c r="L11" i="1"/>
  <c r="L8" i="1"/>
  <c r="L9" i="1"/>
  <c r="L10" i="1"/>
  <c r="L12" i="1"/>
  <c r="L13" i="1"/>
  <c r="L7" i="1"/>
  <c r="M12" i="1"/>
  <c r="M7" i="1"/>
  <c r="N11" i="1"/>
  <c r="N8" i="1"/>
  <c r="N9" i="1"/>
  <c r="N10" i="1"/>
  <c r="N12" i="1"/>
  <c r="N13" i="1"/>
  <c r="N7" i="1"/>
  <c r="O12" i="1"/>
  <c r="O7" i="1"/>
  <c r="P11" i="1"/>
  <c r="P8" i="1"/>
  <c r="P9" i="1"/>
  <c r="P10" i="1"/>
  <c r="P12" i="1"/>
  <c r="P13" i="1"/>
  <c r="P7" i="1"/>
  <c r="Q12" i="1"/>
  <c r="Q7" i="1"/>
  <c r="R11" i="1"/>
  <c r="R8" i="1"/>
  <c r="R9" i="1"/>
  <c r="R10" i="1"/>
  <c r="R12" i="1"/>
  <c r="R13" i="1"/>
  <c r="R7" i="1"/>
  <c r="S12" i="1"/>
  <c r="S7" i="1"/>
  <c r="T11" i="1"/>
  <c r="T8" i="1"/>
  <c r="T9" i="1"/>
  <c r="T10" i="1"/>
  <c r="T12" i="1"/>
  <c r="T13" i="1"/>
  <c r="T7" i="1"/>
  <c r="U12" i="1"/>
  <c r="U7" i="1"/>
  <c r="V11" i="1"/>
  <c r="V8" i="1"/>
  <c r="V9" i="1"/>
  <c r="V10" i="1"/>
  <c r="V12" i="1"/>
  <c r="V13" i="1"/>
  <c r="V7" i="1"/>
  <c r="C7" i="1"/>
  <c r="B4" i="1"/>
  <c r="C4" i="1"/>
  <c r="J8" i="3"/>
  <c r="J13" i="3"/>
  <c r="J12" i="3"/>
  <c r="J10" i="3"/>
  <c r="J9" i="3"/>
  <c r="F8" i="3"/>
  <c r="J101" i="3"/>
  <c r="J100" i="3"/>
  <c r="J99" i="3"/>
  <c r="J98" i="3"/>
  <c r="J97" i="3"/>
  <c r="J95" i="3"/>
  <c r="J94" i="3"/>
  <c r="J93" i="3"/>
  <c r="J92" i="3"/>
  <c r="J91" i="3"/>
  <c r="J89" i="3"/>
  <c r="J88" i="3"/>
  <c r="J87" i="3"/>
  <c r="J86" i="3"/>
  <c r="J85" i="3"/>
  <c r="J84" i="3"/>
  <c r="J83" i="3"/>
  <c r="J81" i="3"/>
  <c r="J79" i="3"/>
  <c r="J78" i="3"/>
  <c r="J77" i="3"/>
  <c r="J76" i="3"/>
  <c r="J75" i="3"/>
  <c r="J74" i="3"/>
  <c r="J73" i="3"/>
  <c r="J71" i="3"/>
  <c r="J70" i="3"/>
  <c r="J69" i="3"/>
  <c r="J68" i="3"/>
  <c r="J67" i="3"/>
  <c r="J66" i="3"/>
  <c r="J65" i="3"/>
  <c r="J64" i="3"/>
  <c r="J62" i="3"/>
  <c r="J61" i="3"/>
  <c r="J60" i="3"/>
  <c r="J58" i="3"/>
  <c r="J57" i="3"/>
  <c r="J56" i="3"/>
  <c r="J54" i="3"/>
  <c r="J52" i="3"/>
  <c r="J51" i="3"/>
  <c r="J50" i="3"/>
  <c r="J49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25" i="3"/>
  <c r="J26" i="3"/>
  <c r="J27" i="3"/>
  <c r="J28" i="3"/>
  <c r="J29" i="3"/>
  <c r="J30" i="3"/>
  <c r="J31" i="3"/>
  <c r="J32" i="3"/>
  <c r="J24" i="3"/>
  <c r="D8" i="3"/>
  <c r="H8" i="3"/>
  <c r="F101" i="3"/>
  <c r="F100" i="3"/>
  <c r="F99" i="3"/>
  <c r="F98" i="3"/>
  <c r="F97" i="3"/>
  <c r="F95" i="3"/>
  <c r="F94" i="3"/>
  <c r="F93" i="3"/>
  <c r="F92" i="3"/>
  <c r="F91" i="3"/>
  <c r="F89" i="3"/>
  <c r="F88" i="3"/>
  <c r="F87" i="3"/>
  <c r="F86" i="3"/>
  <c r="F85" i="3"/>
  <c r="F84" i="3"/>
  <c r="F83" i="3"/>
  <c r="F81" i="3"/>
  <c r="F79" i="3"/>
  <c r="F78" i="3"/>
  <c r="F77" i="3"/>
  <c r="F76" i="3"/>
  <c r="F75" i="3"/>
  <c r="F74" i="3"/>
  <c r="F73" i="3"/>
  <c r="F71" i="3"/>
  <c r="F70" i="3"/>
  <c r="F69" i="3"/>
  <c r="F68" i="3"/>
  <c r="F67" i="3"/>
  <c r="F66" i="3"/>
  <c r="F65" i="3"/>
  <c r="F64" i="3"/>
  <c r="F62" i="3"/>
  <c r="F61" i="3"/>
  <c r="F60" i="3"/>
  <c r="F58" i="3"/>
  <c r="F57" i="3"/>
  <c r="F56" i="3"/>
  <c r="F54" i="3"/>
  <c r="F52" i="3"/>
  <c r="F51" i="3"/>
  <c r="F50" i="3"/>
  <c r="F49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2" i="3"/>
  <c r="F31" i="3"/>
  <c r="F30" i="3"/>
  <c r="F29" i="3"/>
  <c r="F28" i="3"/>
  <c r="F27" i="3"/>
  <c r="F26" i="3"/>
  <c r="F25" i="3"/>
  <c r="F24" i="3"/>
  <c r="F13" i="3"/>
  <c r="F12" i="3"/>
  <c r="F10" i="3"/>
  <c r="F9" i="3"/>
  <c r="B101" i="3"/>
  <c r="B100" i="3"/>
  <c r="B99" i="3"/>
  <c r="B98" i="3"/>
  <c r="B97" i="3"/>
  <c r="B95" i="3"/>
  <c r="B94" i="3"/>
  <c r="B93" i="3"/>
  <c r="B92" i="3"/>
  <c r="B91" i="3"/>
  <c r="B89" i="3"/>
  <c r="B88" i="3"/>
  <c r="B87" i="3"/>
  <c r="B86" i="3"/>
  <c r="B85" i="3"/>
  <c r="B84" i="3"/>
  <c r="B83" i="3"/>
  <c r="B81" i="3"/>
  <c r="B79" i="3"/>
  <c r="B78" i="3"/>
  <c r="B77" i="3"/>
  <c r="B76" i="3"/>
  <c r="B75" i="3"/>
  <c r="B74" i="3"/>
  <c r="B73" i="3"/>
  <c r="B71" i="3"/>
  <c r="B70" i="3"/>
  <c r="B69" i="3"/>
  <c r="B68" i="3"/>
  <c r="B67" i="3"/>
  <c r="B66" i="3"/>
  <c r="B65" i="3"/>
  <c r="B64" i="3"/>
  <c r="B62" i="3"/>
  <c r="B61" i="3"/>
  <c r="B60" i="3"/>
  <c r="B58" i="3"/>
  <c r="B57" i="3"/>
  <c r="B56" i="3"/>
  <c r="B54" i="3"/>
  <c r="B52" i="3"/>
  <c r="B51" i="3"/>
  <c r="B50" i="3"/>
  <c r="B49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B26" i="3"/>
  <c r="B25" i="3"/>
  <c r="B24" i="3"/>
  <c r="T19" i="1"/>
  <c r="H24" i="3"/>
  <c r="H101" i="3"/>
  <c r="H100" i="3"/>
  <c r="H99" i="3"/>
  <c r="H98" i="3"/>
  <c r="H97" i="3"/>
  <c r="H95" i="3"/>
  <c r="H94" i="3"/>
  <c r="H93" i="3"/>
  <c r="H92" i="3"/>
  <c r="H91" i="3"/>
  <c r="H89" i="3"/>
  <c r="H88" i="3"/>
  <c r="H87" i="3"/>
  <c r="H86" i="3"/>
  <c r="H85" i="3"/>
  <c r="H84" i="3"/>
  <c r="H83" i="3"/>
  <c r="H81" i="3"/>
  <c r="H79" i="3"/>
  <c r="H78" i="3"/>
  <c r="H77" i="3"/>
  <c r="H76" i="3"/>
  <c r="H75" i="3"/>
  <c r="H74" i="3"/>
  <c r="H73" i="3"/>
  <c r="H71" i="3"/>
  <c r="H70" i="3"/>
  <c r="H69" i="3"/>
  <c r="H68" i="3"/>
  <c r="H67" i="3"/>
  <c r="H66" i="3"/>
  <c r="H65" i="3"/>
  <c r="H64" i="3"/>
  <c r="H62" i="3"/>
  <c r="H61" i="3"/>
  <c r="H60" i="3"/>
  <c r="H58" i="3"/>
  <c r="H57" i="3"/>
  <c r="H56" i="3"/>
  <c r="H54" i="3"/>
  <c r="H52" i="3"/>
  <c r="H51" i="3"/>
  <c r="H50" i="3"/>
  <c r="H49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2" i="3"/>
  <c r="H31" i="3"/>
  <c r="H30" i="3"/>
  <c r="H29" i="3"/>
  <c r="H28" i="3"/>
  <c r="H27" i="3"/>
  <c r="H26" i="3"/>
  <c r="H25" i="3"/>
  <c r="H13" i="3"/>
  <c r="H12" i="3"/>
  <c r="H10" i="3"/>
  <c r="H9" i="3"/>
  <c r="D9" i="3"/>
  <c r="D10" i="3"/>
  <c r="D11" i="3"/>
  <c r="D12" i="3"/>
  <c r="D13" i="3"/>
  <c r="D24" i="3"/>
  <c r="D25" i="3"/>
  <c r="D26" i="3"/>
  <c r="D27" i="3"/>
  <c r="D28" i="3"/>
  <c r="D29" i="3"/>
  <c r="D30" i="3"/>
  <c r="D31" i="3"/>
  <c r="D32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9" i="3"/>
  <c r="D50" i="3"/>
  <c r="D51" i="3"/>
  <c r="D52" i="3"/>
  <c r="D54" i="3"/>
  <c r="D56" i="3"/>
  <c r="D57" i="3"/>
  <c r="D58" i="3"/>
  <c r="D60" i="3"/>
  <c r="D61" i="3"/>
  <c r="D62" i="3"/>
  <c r="D64" i="3"/>
  <c r="D65" i="3"/>
  <c r="D66" i="3"/>
  <c r="D67" i="3"/>
  <c r="D68" i="3"/>
  <c r="D69" i="3"/>
  <c r="D70" i="3"/>
  <c r="D71" i="3"/>
  <c r="D73" i="3"/>
  <c r="D74" i="3"/>
  <c r="D75" i="3"/>
  <c r="D76" i="3"/>
  <c r="D77" i="3"/>
  <c r="D78" i="3"/>
  <c r="D79" i="3"/>
  <c r="D81" i="3"/>
  <c r="D83" i="3"/>
  <c r="D84" i="3"/>
  <c r="D85" i="3"/>
  <c r="D86" i="3"/>
  <c r="D87" i="3"/>
  <c r="D88" i="3"/>
  <c r="D89" i="3"/>
  <c r="D91" i="3"/>
  <c r="D92" i="3"/>
  <c r="D93" i="3"/>
  <c r="D94" i="3"/>
  <c r="D95" i="3"/>
  <c r="D97" i="3"/>
  <c r="D98" i="3"/>
  <c r="D99" i="3"/>
  <c r="D100" i="3"/>
  <c r="D101" i="3"/>
  <c r="J24" i="1"/>
  <c r="N24" i="1"/>
  <c r="P24" i="1"/>
  <c r="V73" i="1"/>
  <c r="V85" i="1"/>
  <c r="I4" i="1"/>
  <c r="J4" i="1"/>
  <c r="M4" i="1"/>
  <c r="N4" i="1"/>
  <c r="O4" i="1"/>
  <c r="P4" i="1"/>
  <c r="U4" i="1"/>
  <c r="V4" i="1"/>
  <c r="S4" i="1"/>
  <c r="Q4" i="1"/>
  <c r="K4" i="1"/>
  <c r="E4" i="1"/>
  <c r="T101" i="1"/>
  <c r="T100" i="1"/>
  <c r="T99" i="1"/>
  <c r="T98" i="1"/>
  <c r="T97" i="1"/>
  <c r="R101" i="1"/>
  <c r="R100" i="1"/>
  <c r="R99" i="1"/>
  <c r="R98" i="1"/>
  <c r="R97" i="1"/>
  <c r="P101" i="1"/>
  <c r="P100" i="1"/>
  <c r="P99" i="1"/>
  <c r="P98" i="1"/>
  <c r="P97" i="1"/>
  <c r="N101" i="1"/>
  <c r="N100" i="1"/>
  <c r="N99" i="1"/>
  <c r="N98" i="1"/>
  <c r="N97" i="1"/>
  <c r="L101" i="1"/>
  <c r="L100" i="1"/>
  <c r="L99" i="1"/>
  <c r="L98" i="1"/>
  <c r="L97" i="1"/>
  <c r="J101" i="1"/>
  <c r="J100" i="1"/>
  <c r="J99" i="1"/>
  <c r="J98" i="1"/>
  <c r="J97" i="1"/>
  <c r="H101" i="1"/>
  <c r="H100" i="1"/>
  <c r="H99" i="1"/>
  <c r="H98" i="1"/>
  <c r="H97" i="1"/>
  <c r="F101" i="1"/>
  <c r="F100" i="1"/>
  <c r="F99" i="1"/>
  <c r="F98" i="1"/>
  <c r="F97" i="1"/>
  <c r="D101" i="1"/>
  <c r="D100" i="1"/>
  <c r="D99" i="1"/>
  <c r="D98" i="1"/>
  <c r="D97" i="1"/>
  <c r="T95" i="1"/>
  <c r="T94" i="1"/>
  <c r="T93" i="1"/>
  <c r="T92" i="1"/>
  <c r="T91" i="1"/>
  <c r="R95" i="1"/>
  <c r="R94" i="1"/>
  <c r="R93" i="1"/>
  <c r="R92" i="1"/>
  <c r="R91" i="1"/>
  <c r="P95" i="1"/>
  <c r="P94" i="1"/>
  <c r="P93" i="1"/>
  <c r="P92" i="1"/>
  <c r="P91" i="1"/>
  <c r="N95" i="1"/>
  <c r="N94" i="1"/>
  <c r="N93" i="1"/>
  <c r="N92" i="1"/>
  <c r="N91" i="1"/>
  <c r="L95" i="1"/>
  <c r="L94" i="1"/>
  <c r="L93" i="1"/>
  <c r="L92" i="1"/>
  <c r="L91" i="1"/>
  <c r="J95" i="1"/>
  <c r="J94" i="1"/>
  <c r="J93" i="1"/>
  <c r="J92" i="1"/>
  <c r="J91" i="1"/>
  <c r="H95" i="1"/>
  <c r="H94" i="1"/>
  <c r="H93" i="1"/>
  <c r="H92" i="1"/>
  <c r="H91" i="1"/>
  <c r="F95" i="1"/>
  <c r="F94" i="1"/>
  <c r="F93" i="1"/>
  <c r="F92" i="1"/>
  <c r="F91" i="1"/>
  <c r="D92" i="1"/>
  <c r="D93" i="1"/>
  <c r="D94" i="1"/>
  <c r="D95" i="1"/>
  <c r="D91" i="1"/>
  <c r="T89" i="1"/>
  <c r="T88" i="1"/>
  <c r="T87" i="1"/>
  <c r="T86" i="1"/>
  <c r="T85" i="1"/>
  <c r="T84" i="1"/>
  <c r="T83" i="1"/>
  <c r="R89" i="1"/>
  <c r="R88" i="1"/>
  <c r="R87" i="1"/>
  <c r="R86" i="1"/>
  <c r="R85" i="1"/>
  <c r="R84" i="1"/>
  <c r="R83" i="1"/>
  <c r="P89" i="1"/>
  <c r="P88" i="1"/>
  <c r="P87" i="1"/>
  <c r="P86" i="1"/>
  <c r="P85" i="1"/>
  <c r="P84" i="1"/>
  <c r="P83" i="1"/>
  <c r="N89" i="1"/>
  <c r="N88" i="1"/>
  <c r="N87" i="1"/>
  <c r="N86" i="1"/>
  <c r="N85" i="1"/>
  <c r="N84" i="1"/>
  <c r="N83" i="1"/>
  <c r="L89" i="1"/>
  <c r="L88" i="1"/>
  <c r="L87" i="1"/>
  <c r="L86" i="1"/>
  <c r="L85" i="1"/>
  <c r="L84" i="1"/>
  <c r="L83" i="1"/>
  <c r="J89" i="1"/>
  <c r="J88" i="1"/>
  <c r="J87" i="1"/>
  <c r="J86" i="1"/>
  <c r="J85" i="1"/>
  <c r="J84" i="1"/>
  <c r="J83" i="1"/>
  <c r="H89" i="1"/>
  <c r="H88" i="1"/>
  <c r="H87" i="1"/>
  <c r="H86" i="1"/>
  <c r="H85" i="1"/>
  <c r="H84" i="1"/>
  <c r="H83" i="1"/>
  <c r="F89" i="1"/>
  <c r="F88" i="1"/>
  <c r="F87" i="1"/>
  <c r="F86" i="1"/>
  <c r="F85" i="1"/>
  <c r="F84" i="1"/>
  <c r="F83" i="1"/>
  <c r="D84" i="1"/>
  <c r="D85" i="1"/>
  <c r="D86" i="1"/>
  <c r="D87" i="1"/>
  <c r="D88" i="1"/>
  <c r="D89" i="1"/>
  <c r="D83" i="1"/>
  <c r="T81" i="1"/>
  <c r="R81" i="1"/>
  <c r="P81" i="1"/>
  <c r="N81" i="1"/>
  <c r="L81" i="1"/>
  <c r="J81" i="1"/>
  <c r="H81" i="1"/>
  <c r="F81" i="1"/>
  <c r="D81" i="1"/>
  <c r="T79" i="1"/>
  <c r="T78" i="1"/>
  <c r="T77" i="1"/>
  <c r="T76" i="1"/>
  <c r="T75" i="1"/>
  <c r="T74" i="1"/>
  <c r="T73" i="1"/>
  <c r="R79" i="1"/>
  <c r="R78" i="1"/>
  <c r="R77" i="1"/>
  <c r="R76" i="1"/>
  <c r="R75" i="1"/>
  <c r="R74" i="1"/>
  <c r="R73" i="1"/>
  <c r="P79" i="1"/>
  <c r="P78" i="1"/>
  <c r="P77" i="1"/>
  <c r="P76" i="1"/>
  <c r="P75" i="1"/>
  <c r="P74" i="1"/>
  <c r="P73" i="1"/>
  <c r="N79" i="1"/>
  <c r="N78" i="1"/>
  <c r="N77" i="1"/>
  <c r="N76" i="1"/>
  <c r="N75" i="1"/>
  <c r="N74" i="1"/>
  <c r="N73" i="1"/>
  <c r="L79" i="1"/>
  <c r="L78" i="1"/>
  <c r="L77" i="1"/>
  <c r="L76" i="1"/>
  <c r="L75" i="1"/>
  <c r="L74" i="1"/>
  <c r="L73" i="1"/>
  <c r="J79" i="1"/>
  <c r="J78" i="1"/>
  <c r="J77" i="1"/>
  <c r="J76" i="1"/>
  <c r="J75" i="1"/>
  <c r="J74" i="1"/>
  <c r="J73" i="1"/>
  <c r="H79" i="1"/>
  <c r="H78" i="1"/>
  <c r="H77" i="1"/>
  <c r="H76" i="1"/>
  <c r="H75" i="1"/>
  <c r="H74" i="1"/>
  <c r="H73" i="1"/>
  <c r="F79" i="1"/>
  <c r="F78" i="1"/>
  <c r="F77" i="1"/>
  <c r="F76" i="1"/>
  <c r="F75" i="1"/>
  <c r="F74" i="1"/>
  <c r="F73" i="1"/>
  <c r="D74" i="1"/>
  <c r="D75" i="1"/>
  <c r="D76" i="1"/>
  <c r="D77" i="1"/>
  <c r="D78" i="1"/>
  <c r="D79" i="1"/>
  <c r="D73" i="1"/>
  <c r="T71" i="1"/>
  <c r="T70" i="1"/>
  <c r="T69" i="1"/>
  <c r="T68" i="1"/>
  <c r="T67" i="1"/>
  <c r="T66" i="1"/>
  <c r="T65" i="1"/>
  <c r="T64" i="1"/>
  <c r="R71" i="1"/>
  <c r="R70" i="1"/>
  <c r="R69" i="1"/>
  <c r="R68" i="1"/>
  <c r="R67" i="1"/>
  <c r="R66" i="1"/>
  <c r="R65" i="1"/>
  <c r="R64" i="1"/>
  <c r="P71" i="1"/>
  <c r="P70" i="1"/>
  <c r="P69" i="1"/>
  <c r="P68" i="1"/>
  <c r="P67" i="1"/>
  <c r="P66" i="1"/>
  <c r="P65" i="1"/>
  <c r="P64" i="1"/>
  <c r="N71" i="1"/>
  <c r="N70" i="1"/>
  <c r="N69" i="1"/>
  <c r="N68" i="1"/>
  <c r="N67" i="1"/>
  <c r="N66" i="1"/>
  <c r="N65" i="1"/>
  <c r="N64" i="1"/>
  <c r="L71" i="1"/>
  <c r="L70" i="1"/>
  <c r="L69" i="1"/>
  <c r="L68" i="1"/>
  <c r="L67" i="1"/>
  <c r="L66" i="1"/>
  <c r="L65" i="1"/>
  <c r="L64" i="1"/>
  <c r="J71" i="1"/>
  <c r="J70" i="1"/>
  <c r="J69" i="1"/>
  <c r="J68" i="1"/>
  <c r="J67" i="1"/>
  <c r="J66" i="1"/>
  <c r="J65" i="1"/>
  <c r="J64" i="1"/>
  <c r="H71" i="1"/>
  <c r="H70" i="1"/>
  <c r="H69" i="1"/>
  <c r="H68" i="1"/>
  <c r="H67" i="1"/>
  <c r="H66" i="1"/>
  <c r="H65" i="1"/>
  <c r="H64" i="1"/>
  <c r="F71" i="1"/>
  <c r="F70" i="1"/>
  <c r="F69" i="1"/>
  <c r="F68" i="1"/>
  <c r="F67" i="1"/>
  <c r="F66" i="1"/>
  <c r="F65" i="1"/>
  <c r="F64" i="1"/>
  <c r="D67" i="1"/>
  <c r="D68" i="1"/>
  <c r="D69" i="1"/>
  <c r="D70" i="1"/>
  <c r="D71" i="1"/>
  <c r="D66" i="1"/>
  <c r="D65" i="1"/>
  <c r="D64" i="1"/>
  <c r="T62" i="1"/>
  <c r="T61" i="1"/>
  <c r="T60" i="1"/>
  <c r="R62" i="1"/>
  <c r="R61" i="1"/>
  <c r="R60" i="1"/>
  <c r="P62" i="1"/>
  <c r="P61" i="1"/>
  <c r="P60" i="1"/>
  <c r="N62" i="1"/>
  <c r="N61" i="1"/>
  <c r="N60" i="1"/>
  <c r="L62" i="1"/>
  <c r="L61" i="1"/>
  <c r="L60" i="1"/>
  <c r="J62" i="1"/>
  <c r="J61" i="1"/>
  <c r="J60" i="1"/>
  <c r="H62" i="1"/>
  <c r="H61" i="1"/>
  <c r="H60" i="1"/>
  <c r="F62" i="1"/>
  <c r="F61" i="1"/>
  <c r="F60" i="1"/>
  <c r="D62" i="1"/>
  <c r="D61" i="1"/>
  <c r="D60" i="1"/>
  <c r="T58" i="1"/>
  <c r="T57" i="1"/>
  <c r="T56" i="1"/>
  <c r="R58" i="1"/>
  <c r="R57" i="1"/>
  <c r="R56" i="1"/>
  <c r="P58" i="1"/>
  <c r="P57" i="1"/>
  <c r="P56" i="1"/>
  <c r="N58" i="1"/>
  <c r="N57" i="1"/>
  <c r="N56" i="1"/>
  <c r="L58" i="1"/>
  <c r="L57" i="1"/>
  <c r="L56" i="1"/>
  <c r="J58" i="1"/>
  <c r="J57" i="1"/>
  <c r="J56" i="1"/>
  <c r="H58" i="1"/>
  <c r="H57" i="1"/>
  <c r="H56" i="1"/>
  <c r="F58" i="1"/>
  <c r="F57" i="1"/>
  <c r="F56" i="1"/>
  <c r="D57" i="1"/>
  <c r="D58" i="1"/>
  <c r="D56" i="1"/>
  <c r="T54" i="1"/>
  <c r="R54" i="1"/>
  <c r="P54" i="1"/>
  <c r="N54" i="1"/>
  <c r="L54" i="1"/>
  <c r="J54" i="1"/>
  <c r="H54" i="1"/>
  <c r="F54" i="1"/>
  <c r="D54" i="1"/>
  <c r="T52" i="1"/>
  <c r="T51" i="1"/>
  <c r="T50" i="1"/>
  <c r="T49" i="1"/>
  <c r="R52" i="1"/>
  <c r="R51" i="1"/>
  <c r="R50" i="1"/>
  <c r="R49" i="1"/>
  <c r="P52" i="1"/>
  <c r="P51" i="1"/>
  <c r="P50" i="1"/>
  <c r="P49" i="1"/>
  <c r="N52" i="1"/>
  <c r="N51" i="1"/>
  <c r="N50" i="1"/>
  <c r="N49" i="1"/>
  <c r="L52" i="1"/>
  <c r="L51" i="1"/>
  <c r="L50" i="1"/>
  <c r="L49" i="1"/>
  <c r="J52" i="1"/>
  <c r="J51" i="1"/>
  <c r="J50" i="1"/>
  <c r="J49" i="1"/>
  <c r="H52" i="1"/>
  <c r="H51" i="1"/>
  <c r="H50" i="1"/>
  <c r="H49" i="1"/>
  <c r="F52" i="1"/>
  <c r="F51" i="1"/>
  <c r="F50" i="1"/>
  <c r="F49" i="1"/>
  <c r="D51" i="1"/>
  <c r="D52" i="1"/>
  <c r="D50" i="1"/>
  <c r="D49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D36" i="1"/>
  <c r="D37" i="1"/>
  <c r="D38" i="1"/>
  <c r="D39" i="1"/>
  <c r="D40" i="1"/>
  <c r="D41" i="1"/>
  <c r="D42" i="1"/>
  <c r="D43" i="1"/>
  <c r="D44" i="1"/>
  <c r="D45" i="1"/>
  <c r="D46" i="1"/>
  <c r="D47" i="1"/>
  <c r="D35" i="1"/>
  <c r="D34" i="1"/>
  <c r="V101" i="1"/>
  <c r="V100" i="1"/>
  <c r="V99" i="1"/>
  <c r="V98" i="1"/>
  <c r="V97" i="1"/>
  <c r="V92" i="1"/>
  <c r="V93" i="1"/>
  <c r="V94" i="1"/>
  <c r="V95" i="1"/>
  <c r="V91" i="1"/>
  <c r="V84" i="1"/>
  <c r="V86" i="1"/>
  <c r="V87" i="1"/>
  <c r="V88" i="1"/>
  <c r="V89" i="1"/>
  <c r="V83" i="1"/>
  <c r="V81" i="1"/>
  <c r="V74" i="1"/>
  <c r="V75" i="1"/>
  <c r="V76" i="1"/>
  <c r="V77" i="1"/>
  <c r="V78" i="1"/>
  <c r="V79" i="1"/>
  <c r="V64" i="1"/>
  <c r="V65" i="1"/>
  <c r="V66" i="1"/>
  <c r="V67" i="1"/>
  <c r="V68" i="1"/>
  <c r="V69" i="1"/>
  <c r="V70" i="1"/>
  <c r="V71" i="1"/>
  <c r="V61" i="1"/>
  <c r="V62" i="1"/>
  <c r="V58" i="1"/>
  <c r="V60" i="1"/>
  <c r="V56" i="1"/>
  <c r="V57" i="1"/>
  <c r="V54" i="1"/>
  <c r="V50" i="1"/>
  <c r="V51" i="1"/>
  <c r="V52" i="1"/>
  <c r="V49" i="1"/>
  <c r="V43" i="1"/>
  <c r="V44" i="1"/>
  <c r="V45" i="1"/>
  <c r="V46" i="1"/>
  <c r="V47" i="1"/>
  <c r="V42" i="1"/>
  <c r="V41" i="1"/>
  <c r="V40" i="1"/>
  <c r="V39" i="1"/>
  <c r="V38" i="1"/>
  <c r="V37" i="1"/>
  <c r="V36" i="1"/>
  <c r="V35" i="1"/>
  <c r="V34" i="1"/>
  <c r="V25" i="1"/>
  <c r="V26" i="1"/>
  <c r="V27" i="1"/>
  <c r="V28" i="1"/>
  <c r="V29" i="1"/>
  <c r="V30" i="1"/>
  <c r="V31" i="1"/>
  <c r="V32" i="1"/>
  <c r="V24" i="1"/>
  <c r="T32" i="1"/>
  <c r="T31" i="1"/>
  <c r="T30" i="1"/>
  <c r="T29" i="1"/>
  <c r="T28" i="1"/>
  <c r="T27" i="1"/>
  <c r="T26" i="1"/>
  <c r="T25" i="1"/>
  <c r="T24" i="1"/>
  <c r="R32" i="1"/>
  <c r="R31" i="1"/>
  <c r="R30" i="1"/>
  <c r="R29" i="1"/>
  <c r="R28" i="1"/>
  <c r="R27" i="1"/>
  <c r="R26" i="1"/>
  <c r="R25" i="1"/>
  <c r="R24" i="1"/>
  <c r="P32" i="1"/>
  <c r="P31" i="1"/>
  <c r="P30" i="1"/>
  <c r="P29" i="1"/>
  <c r="P28" i="1"/>
  <c r="P27" i="1"/>
  <c r="P26" i="1"/>
  <c r="P25" i="1"/>
  <c r="N32" i="1"/>
  <c r="N31" i="1"/>
  <c r="N30" i="1"/>
  <c r="N29" i="1"/>
  <c r="N28" i="1"/>
  <c r="N27" i="1"/>
  <c r="N26" i="1"/>
  <c r="N25" i="1"/>
  <c r="L32" i="1"/>
  <c r="L31" i="1"/>
  <c r="L30" i="1"/>
  <c r="L29" i="1"/>
  <c r="L28" i="1"/>
  <c r="L27" i="1"/>
  <c r="L26" i="1"/>
  <c r="L25" i="1"/>
  <c r="L24" i="1"/>
  <c r="J32" i="1"/>
  <c r="J31" i="1"/>
  <c r="J30" i="1"/>
  <c r="J29" i="1"/>
  <c r="J28" i="1"/>
  <c r="J27" i="1"/>
  <c r="J26" i="1"/>
  <c r="J25" i="1"/>
  <c r="H32" i="1"/>
  <c r="H31" i="1"/>
  <c r="H30" i="1"/>
  <c r="H29" i="1"/>
  <c r="H28" i="1"/>
  <c r="H27" i="1"/>
  <c r="H26" i="1"/>
  <c r="H25" i="1"/>
  <c r="H24" i="1"/>
  <c r="F32" i="1"/>
  <c r="F31" i="1"/>
  <c r="F30" i="1"/>
  <c r="F29" i="1"/>
  <c r="F28" i="1"/>
  <c r="F27" i="1"/>
  <c r="F26" i="1"/>
  <c r="F25" i="1"/>
  <c r="F24" i="1"/>
  <c r="D26" i="1"/>
  <c r="D27" i="1"/>
  <c r="D28" i="1"/>
  <c r="D29" i="1"/>
  <c r="D30" i="1"/>
  <c r="D31" i="1"/>
  <c r="D32" i="1"/>
  <c r="D24" i="1"/>
  <c r="D25" i="1"/>
  <c r="V20" i="1"/>
  <c r="V19" i="1"/>
  <c r="V18" i="1"/>
  <c r="V17" i="1"/>
  <c r="V16" i="1"/>
  <c r="V15" i="1"/>
  <c r="T20" i="1"/>
  <c r="T18" i="1"/>
  <c r="T17" i="1"/>
  <c r="T16" i="1"/>
  <c r="T15" i="1"/>
  <c r="R20" i="1"/>
  <c r="R19" i="1"/>
  <c r="R18" i="1"/>
  <c r="R17" i="1"/>
  <c r="R16" i="1"/>
  <c r="R15" i="1"/>
  <c r="P20" i="1"/>
  <c r="P19" i="1"/>
  <c r="P18" i="1"/>
  <c r="P17" i="1"/>
  <c r="P16" i="1"/>
  <c r="P15" i="1"/>
  <c r="N20" i="1"/>
  <c r="N19" i="1"/>
  <c r="N18" i="1"/>
  <c r="N17" i="1"/>
  <c r="N16" i="1"/>
  <c r="N15" i="1"/>
  <c r="L20" i="1"/>
  <c r="L19" i="1"/>
  <c r="L18" i="1"/>
  <c r="L17" i="1"/>
  <c r="L16" i="1"/>
  <c r="L15" i="1"/>
  <c r="J20" i="1"/>
  <c r="J19" i="1"/>
  <c r="J18" i="1"/>
  <c r="J17" i="1"/>
  <c r="J16" i="1"/>
  <c r="J15" i="1"/>
  <c r="H20" i="1"/>
  <c r="H19" i="1"/>
  <c r="H18" i="1"/>
  <c r="H17" i="1"/>
  <c r="H16" i="1"/>
  <c r="H15" i="1"/>
  <c r="F20" i="1"/>
  <c r="F19" i="1"/>
  <c r="F18" i="1"/>
  <c r="F17" i="1"/>
  <c r="F16" i="1"/>
  <c r="F15" i="1"/>
  <c r="D20" i="1"/>
  <c r="D19" i="1"/>
  <c r="D18" i="1"/>
  <c r="D17" i="1"/>
  <c r="D16" i="1"/>
  <c r="D15" i="1"/>
  <c r="T4" i="1"/>
  <c r="R4" i="1"/>
  <c r="L4" i="1"/>
  <c r="H4" i="1"/>
  <c r="F4" i="1"/>
  <c r="D4" i="1"/>
</calcChain>
</file>

<file path=xl/sharedStrings.xml><?xml version="1.0" encoding="utf-8"?>
<sst xmlns="http://schemas.openxmlformats.org/spreadsheetml/2006/main" count="284" uniqueCount="124">
  <si>
    <t>Count</t>
  </si>
  <si>
    <t>Unknown</t>
  </si>
  <si>
    <t>Pacific Islander</t>
  </si>
  <si>
    <t>Hispanic</t>
  </si>
  <si>
    <t>Caucasian</t>
  </si>
  <si>
    <t>Black</t>
  </si>
  <si>
    <t>Asian</t>
  </si>
  <si>
    <t>American Indian</t>
  </si>
  <si>
    <t>Male</t>
  </si>
  <si>
    <t>Female</t>
  </si>
  <si>
    <t>Indiv. Count</t>
  </si>
  <si>
    <t>Gender</t>
  </si>
  <si>
    <t>Population</t>
  </si>
  <si>
    <t>Total Program Enrollment:</t>
  </si>
  <si>
    <t>%</t>
  </si>
  <si>
    <t>License Areas of Concentration</t>
  </si>
  <si>
    <t>Endorsements</t>
  </si>
  <si>
    <t xml:space="preserve">     Fine Arts</t>
  </si>
  <si>
    <t xml:space="preserve">          Visual Art (K-12)</t>
  </si>
  <si>
    <t xml:space="preserve">          Visual Art (6-12)</t>
  </si>
  <si>
    <t xml:space="preserve">          Dance (6-12)</t>
  </si>
  <si>
    <t xml:space="preserve">          Dance (K-12)</t>
  </si>
  <si>
    <t xml:space="preserve">          Theatre (K-12)</t>
  </si>
  <si>
    <t xml:space="preserve">          Music (K-12)</t>
  </si>
  <si>
    <t xml:space="preserve">          Music (K-6) level II</t>
  </si>
  <si>
    <t xml:space="preserve">          Music (6-12)</t>
  </si>
  <si>
    <r>
      <t xml:space="preserve">     </t>
    </r>
    <r>
      <rPr>
        <b/>
        <sz val="9"/>
        <color indexed="8"/>
        <rFont val="Arial"/>
        <family val="2"/>
      </rPr>
      <t>World Languages</t>
    </r>
  </si>
  <si>
    <t xml:space="preserve">          American Sign Language</t>
  </si>
  <si>
    <t xml:space="preserve">          Chinese</t>
  </si>
  <si>
    <t xml:space="preserve">          French</t>
  </si>
  <si>
    <t xml:space="preserve">          German</t>
  </si>
  <si>
    <t xml:space="preserve">          Japanese</t>
  </si>
  <si>
    <t xml:space="preserve">          Russian</t>
  </si>
  <si>
    <t xml:space="preserve">          Spanish</t>
  </si>
  <si>
    <t xml:space="preserve">          Latin</t>
  </si>
  <si>
    <t xml:space="preserve">          Italian</t>
  </si>
  <si>
    <t xml:space="preserve">          Arabic</t>
  </si>
  <si>
    <t xml:space="preserve">          Farsi/Persian</t>
  </si>
  <si>
    <t xml:space="preserve">          Hindi</t>
  </si>
  <si>
    <t xml:space="preserve">          Korean</t>
  </si>
  <si>
    <t xml:space="preserve">          Portuguese</t>
  </si>
  <si>
    <t xml:space="preserve">          Health Education</t>
  </si>
  <si>
    <r>
      <t xml:space="preserve">     </t>
    </r>
    <r>
      <rPr>
        <b/>
        <sz val="9"/>
        <color indexed="8"/>
        <rFont val="Arial"/>
        <family val="2"/>
      </rPr>
      <t>Health, Movement, Fitness</t>
    </r>
  </si>
  <si>
    <t xml:space="preserve">          Physical Education</t>
  </si>
  <si>
    <t xml:space="preserve">          Physical Education (Grades K-12)</t>
  </si>
  <si>
    <t xml:space="preserve">          Coaching</t>
  </si>
  <si>
    <r>
      <t xml:space="preserve">     </t>
    </r>
    <r>
      <rPr>
        <b/>
        <sz val="9"/>
        <color indexed="8"/>
        <rFont val="Arial"/>
        <family val="2"/>
      </rPr>
      <t>Information Technology</t>
    </r>
  </si>
  <si>
    <t xml:space="preserve">          Computer Science</t>
  </si>
  <si>
    <r>
      <t xml:space="preserve">     </t>
    </r>
    <r>
      <rPr>
        <b/>
        <sz val="9"/>
        <color indexed="8"/>
        <rFont val="Arial"/>
        <family val="2"/>
      </rPr>
      <t>Language Arts</t>
    </r>
  </si>
  <si>
    <t xml:space="preserve">          English</t>
  </si>
  <si>
    <t xml:space="preserve">          Journalism</t>
  </si>
  <si>
    <t xml:space="preserve">          Speech</t>
  </si>
  <si>
    <r>
      <t xml:space="preserve">     </t>
    </r>
    <r>
      <rPr>
        <b/>
        <sz val="9"/>
        <color indexed="8"/>
        <rFont val="Arial"/>
        <family val="2"/>
      </rPr>
      <t>Mathematics</t>
    </r>
  </si>
  <si>
    <t xml:space="preserve">          Mathematics Endorsement 2</t>
  </si>
  <si>
    <t xml:space="preserve">          Mathematics Endorsement 3</t>
  </si>
  <si>
    <t xml:space="preserve">          Mathematics Endorsement 4</t>
  </si>
  <si>
    <r>
      <t xml:space="preserve">     </t>
    </r>
    <r>
      <rPr>
        <b/>
        <sz val="9"/>
        <color indexed="8"/>
        <rFont val="Arial"/>
        <family val="2"/>
      </rPr>
      <t>Science</t>
    </r>
  </si>
  <si>
    <t xml:space="preserve">          Science, Biological</t>
  </si>
  <si>
    <t xml:space="preserve">          Chemistry</t>
  </si>
  <si>
    <t xml:space="preserve">          Science, Environmental</t>
  </si>
  <si>
    <t xml:space="preserve">          Geology</t>
  </si>
  <si>
    <t xml:space="preserve">          Science, Earth</t>
  </si>
  <si>
    <t xml:space="preserve">          Middle Level Science</t>
  </si>
  <si>
    <t xml:space="preserve">          Physics</t>
  </si>
  <si>
    <t xml:space="preserve">          Science, Physical</t>
  </si>
  <si>
    <r>
      <t xml:space="preserve">     </t>
    </r>
    <r>
      <rPr>
        <b/>
        <sz val="9"/>
        <color indexed="8"/>
        <rFont val="Arial"/>
        <family val="2"/>
      </rPr>
      <t>Social Studies</t>
    </r>
  </si>
  <si>
    <t xml:space="preserve">          Social Studies Composite</t>
  </si>
  <si>
    <t xml:space="preserve">          Economics</t>
  </si>
  <si>
    <t xml:space="preserve">          Geography</t>
  </si>
  <si>
    <t xml:space="preserve">          History</t>
  </si>
  <si>
    <t xml:space="preserve">          Political Science</t>
  </si>
  <si>
    <t xml:space="preserve">          Psychology</t>
  </si>
  <si>
    <t xml:space="preserve">          Sociology</t>
  </si>
  <si>
    <r>
      <t xml:space="preserve">     </t>
    </r>
    <r>
      <rPr>
        <b/>
        <sz val="9"/>
        <color indexed="8"/>
        <rFont val="Arial"/>
        <family val="2"/>
      </rPr>
      <t>Library Media</t>
    </r>
  </si>
  <si>
    <t xml:space="preserve">          Library Media (K-12)</t>
  </si>
  <si>
    <r>
      <t xml:space="preserve">     </t>
    </r>
    <r>
      <rPr>
        <b/>
        <sz val="9"/>
        <color indexed="8"/>
        <rFont val="Arial"/>
        <family val="2"/>
      </rPr>
      <t>Special Education</t>
    </r>
  </si>
  <si>
    <t xml:space="preserve">          Deaf and Hard of Hearing</t>
  </si>
  <si>
    <t xml:space="preserve">          Mild / Moderate Disabilities</t>
  </si>
  <si>
    <t xml:space="preserve">          Severe Disabilities</t>
  </si>
  <si>
    <t xml:space="preserve">          Blind and Visually Impaired</t>
  </si>
  <si>
    <t xml:space="preserve">          Audiology</t>
  </si>
  <si>
    <t xml:space="preserve">          Deaf and Hard of Hearing (Birth - age 5)</t>
  </si>
  <si>
    <t xml:space="preserve">          Blind and Visually Impaired (Birth - age 5)</t>
  </si>
  <si>
    <r>
      <t xml:space="preserve">     </t>
    </r>
    <r>
      <rPr>
        <b/>
        <sz val="9"/>
        <color indexed="8"/>
        <rFont val="Arial"/>
        <family val="2"/>
      </rPr>
      <t>Miscelaneous</t>
    </r>
  </si>
  <si>
    <t xml:space="preserve">          Driver &amp; Safety Education</t>
  </si>
  <si>
    <t xml:space="preserve">          English as a Second Language</t>
  </si>
  <si>
    <t xml:space="preserve">          Gifted / Talented</t>
  </si>
  <si>
    <t xml:space="preserve">          Dual Immersion</t>
  </si>
  <si>
    <t xml:space="preserve">          Distance Learning</t>
  </si>
  <si>
    <r>
      <t xml:space="preserve">     </t>
    </r>
    <r>
      <rPr>
        <b/>
        <sz val="9"/>
        <color indexed="8"/>
        <rFont val="Arial"/>
        <family val="2"/>
      </rPr>
      <t>CTE</t>
    </r>
  </si>
  <si>
    <t xml:space="preserve">          Agriculture (CTE/General)</t>
  </si>
  <si>
    <t xml:space="preserve">          Business (CTE/General)</t>
  </si>
  <si>
    <t xml:space="preserve">          Family Consumer Sciences (CTE/General)</t>
  </si>
  <si>
    <t xml:space="preserve">          Marketing (CTE/General)</t>
  </si>
  <si>
    <t xml:space="preserve">          Technology and Engineering Education (CTE/General)</t>
  </si>
  <si>
    <t xml:space="preserve">     Standard Initial Licensure</t>
  </si>
  <si>
    <t xml:space="preserve">          Early Childhood Education (K-3)</t>
  </si>
  <si>
    <t xml:space="preserve">          Elementary Education (K-6)</t>
  </si>
  <si>
    <t xml:space="preserve">          Elementary Education (1-8)</t>
  </si>
  <si>
    <t xml:space="preserve">          Secondary Education (6-12)</t>
  </si>
  <si>
    <t xml:space="preserve">          Special Education (K-12+)</t>
  </si>
  <si>
    <t xml:space="preserve">          Preschool Special Education (Birth - age 5)</t>
  </si>
  <si>
    <r>
      <t xml:space="preserve">     </t>
    </r>
    <r>
      <rPr>
        <b/>
        <sz val="9"/>
        <color indexed="8"/>
        <rFont val="Arial"/>
        <family val="2"/>
      </rPr>
      <t>Other Licensure</t>
    </r>
  </si>
  <si>
    <t xml:space="preserve">          School Counselor (K-12)</t>
  </si>
  <si>
    <t xml:space="preserve">          School Social Worker (K-12)</t>
  </si>
  <si>
    <t xml:space="preserve">          School Psychologist (K-12)</t>
  </si>
  <si>
    <t xml:space="preserve">          Communication Disorders (K-12+)</t>
  </si>
  <si>
    <t xml:space="preserve">          Speech-Language Pathologist</t>
  </si>
  <si>
    <t xml:space="preserve">          Administrative/Supervisory</t>
  </si>
  <si>
    <t>Race/Ethnicity</t>
  </si>
  <si>
    <t>Two or More Races</t>
  </si>
  <si>
    <t xml:space="preserve">        Theatre (6-12)</t>
  </si>
  <si>
    <t>Fall 2014 Cohort</t>
  </si>
  <si>
    <t>10% Waiver</t>
  </si>
  <si>
    <t>Admitted</t>
  </si>
  <si>
    <t>NA</t>
  </si>
  <si>
    <t>Winter 2015 Cohort</t>
  </si>
  <si>
    <t>Fall 2014 10% Waiver Justifications</t>
  </si>
  <si>
    <t>Winter 2015 10% Waiver Justifications</t>
  </si>
  <si>
    <t>Major</t>
  </si>
  <si>
    <t>ACCEPTED DATE</t>
  </si>
  <si>
    <t>NAME</t>
  </si>
  <si>
    <t>Justification</t>
  </si>
  <si>
    <t>BYU Educator Preparation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</si>
</sst>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%"/>
    <numFmt numFmtId="165" formatCode="###0"/>
  </numFmts>
  <fonts count="11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u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8"/>
      <color rgb="FF000000"/>
      <name val="Arial"/>
    </font>
    <font>
      <b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</borders>
  <cellStyleXfs count="43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0" fillId="0" borderId="0" xfId="0" applyAlignment="1"/>
    <xf numFmtId="164" fontId="4" fillId="0" borderId="2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6" fillId="0" borderId="25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2" xfId="0" applyFont="1" applyFill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165" fontId="3" fillId="0" borderId="35" xfId="0" applyNumberFormat="1" applyFont="1" applyBorder="1" applyAlignment="1">
      <alignment horizontal="right" vertical="top"/>
    </xf>
    <xf numFmtId="3" fontId="4" fillId="0" borderId="35" xfId="0" applyNumberFormat="1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 wrapText="1"/>
    </xf>
    <xf numFmtId="0" fontId="2" fillId="2" borderId="32" xfId="0" applyFont="1" applyFill="1" applyBorder="1" applyAlignment="1">
      <alignment horizontal="left" vertical="top"/>
    </xf>
    <xf numFmtId="165" fontId="3" fillId="2" borderId="5" xfId="0" applyNumberFormat="1" applyFont="1" applyFill="1" applyBorder="1" applyAlignment="1">
      <alignment horizontal="right" vertical="top"/>
    </xf>
    <xf numFmtId="3" fontId="4" fillId="2" borderId="5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0" fontId="2" fillId="3" borderId="32" xfId="0" applyFont="1" applyFill="1" applyBorder="1" applyAlignment="1">
      <alignment horizontal="left" vertical="top"/>
    </xf>
    <xf numFmtId="165" fontId="3" fillId="3" borderId="5" xfId="0" applyNumberFormat="1" applyFont="1" applyFill="1" applyBorder="1" applyAlignment="1">
      <alignment horizontal="right" vertical="top"/>
    </xf>
    <xf numFmtId="3" fontId="4" fillId="3" borderId="5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 applyAlignment="1">
      <alignment vertical="center" wrapText="1"/>
    </xf>
    <xf numFmtId="164" fontId="4" fillId="3" borderId="2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left" vertical="top"/>
    </xf>
    <xf numFmtId="0" fontId="1" fillId="0" borderId="33" xfId="0" applyFont="1" applyBorder="1" applyAlignment="1">
      <alignment horizontal="left"/>
    </xf>
    <xf numFmtId="164" fontId="4" fillId="0" borderId="36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top"/>
    </xf>
    <xf numFmtId="164" fontId="4" fillId="0" borderId="37" xfId="0" applyNumberFormat="1" applyFont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164" fontId="4" fillId="4" borderId="4" xfId="0" applyNumberFormat="1" applyFont="1" applyFill="1" applyBorder="1" applyAlignment="1">
      <alignment vertical="center" wrapText="1"/>
    </xf>
    <xf numFmtId="0" fontId="2" fillId="0" borderId="39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2" fillId="3" borderId="33" xfId="0" applyFont="1" applyFill="1" applyBorder="1" applyAlignment="1">
      <alignment horizontal="left" vertical="top"/>
    </xf>
    <xf numFmtId="0" fontId="2" fillId="2" borderId="33" xfId="0" applyFont="1" applyFill="1" applyBorder="1" applyAlignment="1">
      <alignment horizontal="left" vertical="top"/>
    </xf>
    <xf numFmtId="0" fontId="3" fillId="2" borderId="33" xfId="0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left" vertical="top"/>
    </xf>
    <xf numFmtId="0" fontId="3" fillId="0" borderId="38" xfId="0" applyFont="1" applyBorder="1" applyAlignment="1">
      <alignment horizontal="left" vertical="top"/>
    </xf>
    <xf numFmtId="3" fontId="4" fillId="0" borderId="40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165" fontId="3" fillId="0" borderId="29" xfId="0" applyNumberFormat="1" applyFont="1" applyBorder="1" applyAlignment="1">
      <alignment horizontal="right" vertical="top"/>
    </xf>
    <xf numFmtId="165" fontId="3" fillId="3" borderId="29" xfId="0" applyNumberFormat="1" applyFont="1" applyFill="1" applyBorder="1" applyAlignment="1">
      <alignment horizontal="right" vertical="top"/>
    </xf>
    <xf numFmtId="165" fontId="3" fillId="2" borderId="29" xfId="0" applyNumberFormat="1" applyFont="1" applyFill="1" applyBorder="1" applyAlignment="1">
      <alignment horizontal="right" vertical="top"/>
    </xf>
    <xf numFmtId="165" fontId="3" fillId="4" borderId="29" xfId="0" applyNumberFormat="1" applyFont="1" applyFill="1" applyBorder="1" applyAlignment="1">
      <alignment horizontal="right" vertical="top"/>
    </xf>
    <xf numFmtId="165" fontId="3" fillId="0" borderId="30" xfId="0" applyNumberFormat="1" applyFont="1" applyBorder="1" applyAlignment="1">
      <alignment horizontal="right" vertical="top"/>
    </xf>
    <xf numFmtId="165" fontId="3" fillId="0" borderId="28" xfId="0" applyNumberFormat="1" applyFont="1" applyBorder="1" applyAlignment="1">
      <alignment horizontal="right" vertical="top"/>
    </xf>
    <xf numFmtId="165" fontId="3" fillId="0" borderId="43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9" fillId="0" borderId="0" xfId="0" applyNumberFormat="1" applyFont="1" applyFill="1" applyBorder="1" applyAlignment="1">
      <alignment vertical="center" readingOrder="1"/>
    </xf>
    <xf numFmtId="9" fontId="0" fillId="0" borderId="0" xfId="42" applyFont="1" applyAlignment="1"/>
    <xf numFmtId="3" fontId="4" fillId="0" borderId="17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3" fontId="6" fillId="0" borderId="27" xfId="0" applyNumberFormat="1" applyFont="1" applyBorder="1" applyAlignment="1">
      <alignment horizontal="center" wrapText="1"/>
    </xf>
    <xf numFmtId="3" fontId="6" fillId="0" borderId="23" xfId="0" applyNumberFormat="1" applyFont="1" applyBorder="1" applyAlignment="1">
      <alignment horizontal="center" wrapText="1"/>
    </xf>
    <xf numFmtId="3" fontId="6" fillId="0" borderId="24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wrapText="1"/>
    </xf>
    <xf numFmtId="4" fontId="4" fillId="0" borderId="21" xfId="0" applyNumberFormat="1" applyFont="1" applyBorder="1" applyAlignment="1">
      <alignment horizontal="center" wrapText="1"/>
    </xf>
    <xf numFmtId="3" fontId="6" fillId="0" borderId="26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3" fontId="4" fillId="0" borderId="42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Normal" xfId="0" builtinId="0"/>
    <cellStyle name="Normal 2" xfId="1"/>
    <cellStyle name="Percent" xfId="4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tabSelected="1" workbookViewId="0">
      <pane xSplit="1" ySplit="3" topLeftCell="O4" activePane="bottomRight" state="frozen"/>
      <selection pane="topRight" activeCell="B1" sqref="B1"/>
      <selection pane="bottomLeft" activeCell="A4" sqref="A4"/>
      <selection pane="bottomRight" sqref="A1:A3"/>
    </sheetView>
  </sheetViews>
  <sheetFormatPr baseColWidth="10" defaultColWidth="8.83203125" defaultRowHeight="13" x14ac:dyDescent="0.15"/>
  <cols>
    <col min="1" max="1" width="49" bestFit="1" customWidth="1"/>
    <col min="2" max="2" width="11.83203125" customWidth="1"/>
    <col min="3" max="3" width="5.6640625" style="1" bestFit="1" customWidth="1"/>
    <col min="4" max="4" width="7" style="1" bestFit="1" customWidth="1"/>
    <col min="5" max="5" width="5.6640625" style="1" bestFit="1" customWidth="1"/>
    <col min="6" max="6" width="7" style="1" bestFit="1" customWidth="1"/>
    <col min="7" max="7" width="5.6640625" style="1" bestFit="1" customWidth="1"/>
    <col min="8" max="8" width="6.5" style="1" bestFit="1" customWidth="1"/>
    <col min="9" max="9" width="5.6640625" bestFit="1" customWidth="1"/>
    <col min="10" max="10" width="6.5" bestFit="1" customWidth="1"/>
    <col min="11" max="11" width="5.6640625" bestFit="1" customWidth="1"/>
    <col min="12" max="12" width="6.5" bestFit="1" customWidth="1"/>
    <col min="13" max="13" width="5.6640625" bestFit="1" customWidth="1"/>
    <col min="14" max="14" width="6.5" bestFit="1" customWidth="1"/>
    <col min="15" max="15" width="5.6640625" bestFit="1" customWidth="1"/>
    <col min="16" max="16" width="7" bestFit="1" customWidth="1"/>
    <col min="17" max="17" width="7.33203125" bestFit="1" customWidth="1"/>
    <col min="18" max="18" width="9.33203125" bestFit="1" customWidth="1"/>
    <col min="19" max="19" width="5.6640625" bestFit="1" customWidth="1"/>
    <col min="20" max="20" width="6.5" bestFit="1" customWidth="1"/>
    <col min="21" max="21" width="5.6640625" bestFit="1" customWidth="1"/>
    <col min="22" max="22" width="6.5" bestFit="1" customWidth="1"/>
    <col min="23" max="23" width="10" customWidth="1"/>
    <col min="24" max="24" width="6.1640625" bestFit="1" customWidth="1"/>
    <col min="25" max="25" width="5.6640625" bestFit="1" customWidth="1"/>
    <col min="26" max="26" width="6.33203125" bestFit="1" customWidth="1"/>
    <col min="27" max="27" width="5.6640625" bestFit="1" customWidth="1"/>
    <col min="28" max="28" width="6.6640625" customWidth="1"/>
    <col min="29" max="29" width="5.6640625" bestFit="1" customWidth="1"/>
    <col min="30" max="30" width="7" customWidth="1"/>
    <col min="31" max="31" width="5.6640625" bestFit="1" customWidth="1"/>
    <col min="32" max="32" width="7" bestFit="1" customWidth="1"/>
    <col min="33" max="33" width="5.6640625" bestFit="1" customWidth="1"/>
    <col min="34" max="34" width="6.6640625" customWidth="1"/>
    <col min="35" max="35" width="5.6640625" bestFit="1" customWidth="1"/>
    <col min="36" max="36" width="7" customWidth="1"/>
    <col min="37" max="37" width="5.6640625" bestFit="1" customWidth="1"/>
    <col min="38" max="38" width="7" bestFit="1" customWidth="1"/>
    <col min="39" max="39" width="5.6640625" bestFit="1" customWidth="1"/>
    <col min="40" max="40" width="6.6640625" customWidth="1"/>
    <col min="41" max="41" width="5.6640625" bestFit="1" customWidth="1"/>
    <col min="42" max="42" width="6.1640625" bestFit="1" customWidth="1"/>
    <col min="43" max="43" width="5.6640625" bestFit="1" customWidth="1"/>
    <col min="44" max="44" width="6.1640625" bestFit="1" customWidth="1"/>
    <col min="45" max="45" width="5.6640625" bestFit="1" customWidth="1"/>
    <col min="46" max="46" width="7" bestFit="1" customWidth="1"/>
    <col min="47" max="47" width="5.6640625" bestFit="1" customWidth="1"/>
    <col min="48" max="48" width="6.1640625" bestFit="1" customWidth="1"/>
    <col min="49" max="49" width="5.6640625" bestFit="1" customWidth="1"/>
    <col min="50" max="50" width="6.6640625" customWidth="1"/>
    <col min="51" max="51" width="5.6640625" bestFit="1" customWidth="1"/>
    <col min="52" max="52" width="7" bestFit="1" customWidth="1"/>
    <col min="53" max="53" width="5.6640625" bestFit="1" customWidth="1"/>
    <col min="54" max="54" width="6.1640625" bestFit="1" customWidth="1"/>
    <col min="55" max="55" width="5.6640625" bestFit="1" customWidth="1"/>
    <col min="56" max="56" width="6.1640625" bestFit="1" customWidth="1"/>
  </cols>
  <sheetData>
    <row r="1" spans="1:22" s="2" customFormat="1" ht="12.75" customHeight="1" x14ac:dyDescent="0.15">
      <c r="A1" s="77" t="s">
        <v>123</v>
      </c>
      <c r="B1" s="20" t="s">
        <v>12</v>
      </c>
      <c r="C1" s="82" t="s">
        <v>11</v>
      </c>
      <c r="D1" s="83"/>
      <c r="E1" s="83"/>
      <c r="F1" s="83"/>
      <c r="G1" s="83"/>
      <c r="H1" s="84"/>
      <c r="I1" s="87" t="s">
        <v>109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/>
    </row>
    <row r="2" spans="1:22" s="2" customFormat="1" ht="25.5" customHeight="1" x14ac:dyDescent="0.15">
      <c r="A2" s="78"/>
      <c r="B2" s="80" t="s">
        <v>10</v>
      </c>
      <c r="C2" s="85" t="s">
        <v>9</v>
      </c>
      <c r="D2" s="76"/>
      <c r="E2" s="75" t="s">
        <v>8</v>
      </c>
      <c r="F2" s="76"/>
      <c r="G2" s="75" t="s">
        <v>1</v>
      </c>
      <c r="H2" s="86"/>
      <c r="I2" s="80" t="s">
        <v>7</v>
      </c>
      <c r="J2" s="76"/>
      <c r="K2" s="75" t="s">
        <v>6</v>
      </c>
      <c r="L2" s="76"/>
      <c r="M2" s="75" t="s">
        <v>5</v>
      </c>
      <c r="N2" s="76"/>
      <c r="O2" s="75" t="s">
        <v>4</v>
      </c>
      <c r="P2" s="76"/>
      <c r="Q2" s="75" t="s">
        <v>3</v>
      </c>
      <c r="R2" s="76"/>
      <c r="S2" s="75" t="s">
        <v>2</v>
      </c>
      <c r="T2" s="76"/>
      <c r="U2" s="75" t="s">
        <v>110</v>
      </c>
      <c r="V2" s="88"/>
    </row>
    <row r="3" spans="1:22" s="2" customFormat="1" ht="12.75" customHeight="1" thickBot="1" x14ac:dyDescent="0.2">
      <c r="A3" s="79"/>
      <c r="B3" s="81"/>
      <c r="C3" s="19" t="s">
        <v>0</v>
      </c>
      <c r="D3" s="15" t="s">
        <v>14</v>
      </c>
      <c r="E3" s="15" t="s">
        <v>0</v>
      </c>
      <c r="F3" s="15" t="s">
        <v>14</v>
      </c>
      <c r="G3" s="15" t="s">
        <v>0</v>
      </c>
      <c r="H3" s="18" t="s">
        <v>14</v>
      </c>
      <c r="I3" s="17" t="s">
        <v>0</v>
      </c>
      <c r="J3" s="15" t="s">
        <v>14</v>
      </c>
      <c r="K3" s="15" t="s">
        <v>0</v>
      </c>
      <c r="L3" s="15" t="s">
        <v>14</v>
      </c>
      <c r="M3" s="15" t="s">
        <v>0</v>
      </c>
      <c r="N3" s="15" t="s">
        <v>14</v>
      </c>
      <c r="O3" s="15" t="s">
        <v>0</v>
      </c>
      <c r="P3" s="15" t="s">
        <v>14</v>
      </c>
      <c r="Q3" s="15" t="s">
        <v>0</v>
      </c>
      <c r="R3" s="15" t="s">
        <v>14</v>
      </c>
      <c r="S3" s="15" t="s">
        <v>0</v>
      </c>
      <c r="T3" s="15" t="s">
        <v>14</v>
      </c>
      <c r="U3" s="15" t="s">
        <v>0</v>
      </c>
      <c r="V3" s="16" t="s">
        <v>14</v>
      </c>
    </row>
    <row r="4" spans="1:22" s="2" customFormat="1" ht="12.75" customHeight="1" x14ac:dyDescent="0.15">
      <c r="A4" s="21" t="s">
        <v>13</v>
      </c>
      <c r="B4" s="14">
        <f>SUM(B8:B20)</f>
        <v>2639</v>
      </c>
      <c r="C4" s="14">
        <f>SUM(C8:C20)</f>
        <v>2258</v>
      </c>
      <c r="D4" s="12">
        <f>C4/B4</f>
        <v>0.85562713148920044</v>
      </c>
      <c r="E4" s="11">
        <f>SUM(E8:E20)</f>
        <v>381</v>
      </c>
      <c r="F4" s="12">
        <f>E4/B4</f>
        <v>0.14437286851079956</v>
      </c>
      <c r="G4" s="11"/>
      <c r="H4" s="10">
        <f>G4/B4</f>
        <v>0</v>
      </c>
      <c r="I4" s="14">
        <f>SUM(I8:I20)</f>
        <v>10</v>
      </c>
      <c r="J4" s="12">
        <f>I4/B4</f>
        <v>3.7893141341417205E-3</v>
      </c>
      <c r="K4" s="11">
        <f>SUM(K8:K20)</f>
        <v>50</v>
      </c>
      <c r="L4" s="12">
        <f>K4/B4</f>
        <v>1.8946570670708603E-2</v>
      </c>
      <c r="M4" s="11">
        <f>SUM(M8:M20)</f>
        <v>7</v>
      </c>
      <c r="N4" s="12">
        <f>M4/B4</f>
        <v>2.6525198938992041E-3</v>
      </c>
      <c r="O4" s="11">
        <f>SUM(O8:O20)</f>
        <v>2323</v>
      </c>
      <c r="P4" s="12">
        <f>O4/B4</f>
        <v>0.8802576733611216</v>
      </c>
      <c r="Q4" s="11">
        <f>SUM(Q8:Q20)</f>
        <v>139</v>
      </c>
      <c r="R4" s="12">
        <f>Q4/B4</f>
        <v>5.267146646456991E-2</v>
      </c>
      <c r="S4" s="11">
        <f>SUM(S8:S20)</f>
        <v>6</v>
      </c>
      <c r="T4" s="12">
        <f>S4/B4</f>
        <v>2.2735884804850324E-3</v>
      </c>
      <c r="U4" s="11">
        <f>SUM(U8:U20)</f>
        <v>104</v>
      </c>
      <c r="V4" s="13">
        <f>U4/B4</f>
        <v>3.9408866995073892E-2</v>
      </c>
    </row>
    <row r="5" spans="1:22" s="2" customFormat="1" ht="12.75" customHeight="1" x14ac:dyDescent="0.15">
      <c r="A5" s="22"/>
      <c r="B5" s="9"/>
      <c r="C5" s="8"/>
      <c r="D5" s="5"/>
      <c r="E5" s="4"/>
      <c r="F5" s="5"/>
      <c r="G5" s="4"/>
      <c r="H5" s="3"/>
      <c r="I5" s="7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  <c r="V5" s="6"/>
    </row>
    <row r="6" spans="1:22" s="2" customFormat="1" ht="12.75" customHeight="1" x14ac:dyDescent="0.15">
      <c r="A6" s="38" t="s">
        <v>15</v>
      </c>
      <c r="B6" s="39"/>
      <c r="C6" s="40"/>
      <c r="D6" s="41"/>
      <c r="E6" s="42"/>
      <c r="F6" s="41"/>
      <c r="G6" s="42"/>
      <c r="H6" s="43"/>
      <c r="I6" s="44"/>
      <c r="J6" s="41"/>
      <c r="K6" s="42"/>
      <c r="L6" s="41"/>
      <c r="M6" s="42"/>
      <c r="N6" s="41"/>
      <c r="O6" s="42"/>
      <c r="P6" s="41"/>
      <c r="Q6" s="42"/>
      <c r="R6" s="41"/>
      <c r="S6" s="42"/>
      <c r="T6" s="41"/>
      <c r="U6" s="42"/>
      <c r="V6" s="45"/>
    </row>
    <row r="7" spans="1:22" s="2" customFormat="1" ht="12.75" customHeight="1" x14ac:dyDescent="0.15">
      <c r="A7" s="30" t="s">
        <v>95</v>
      </c>
      <c r="B7" s="31">
        <f>SUM(B8:B13)</f>
        <v>2490</v>
      </c>
      <c r="C7" s="32">
        <f>SUM(C8:C13)</f>
        <v>2137</v>
      </c>
      <c r="D7" s="32">
        <f t="shared" ref="D7:V7" si="0">SUM(D8:D13)</f>
        <v>3.6733016246046777</v>
      </c>
      <c r="E7" s="32">
        <f t="shared" si="0"/>
        <v>353</v>
      </c>
      <c r="F7" s="32">
        <f t="shared" si="0"/>
        <v>0.32669837539532254</v>
      </c>
      <c r="G7" s="32">
        <f t="shared" si="0"/>
        <v>0</v>
      </c>
      <c r="H7" s="32">
        <f t="shared" si="0"/>
        <v>0</v>
      </c>
      <c r="I7" s="32">
        <f t="shared" si="0"/>
        <v>8</v>
      </c>
      <c r="J7" s="32">
        <f t="shared" si="0"/>
        <v>2.6343122694574669E-2</v>
      </c>
      <c r="K7" s="32">
        <f t="shared" si="0"/>
        <v>46</v>
      </c>
      <c r="L7" s="32">
        <f t="shared" si="0"/>
        <v>5.9089086639347255E-2</v>
      </c>
      <c r="M7" s="32">
        <f t="shared" si="0"/>
        <v>7</v>
      </c>
      <c r="N7" s="32">
        <f t="shared" si="0"/>
        <v>1.2679055865950875E-2</v>
      </c>
      <c r="O7" s="32">
        <f t="shared" si="0"/>
        <v>2190</v>
      </c>
      <c r="P7" s="32">
        <f t="shared" si="0"/>
        <v>3.5336431693840478</v>
      </c>
      <c r="Q7" s="32">
        <f t="shared" si="0"/>
        <v>130</v>
      </c>
      <c r="R7" s="32">
        <f t="shared" si="0"/>
        <v>0.23005725969240487</v>
      </c>
      <c r="S7" s="32">
        <f t="shared" si="0"/>
        <v>5</v>
      </c>
      <c r="T7" s="32">
        <f t="shared" si="0"/>
        <v>4.9414472348202803E-3</v>
      </c>
      <c r="U7" s="32">
        <f t="shared" si="0"/>
        <v>104</v>
      </c>
      <c r="V7" s="32">
        <f t="shared" si="0"/>
        <v>0.13324685848885404</v>
      </c>
    </row>
    <row r="8" spans="1:22" s="2" customFormat="1" ht="12.75" customHeight="1" x14ac:dyDescent="0.15">
      <c r="A8" s="22" t="s">
        <v>96</v>
      </c>
      <c r="B8" s="9">
        <v>143</v>
      </c>
      <c r="C8" s="8">
        <v>142</v>
      </c>
      <c r="D8" s="5">
        <f t="shared" ref="D8:D13" si="1">IF($B8&lt;&gt;0,C8/$B8,0)</f>
        <v>0.99300699300699302</v>
      </c>
      <c r="E8" s="4">
        <v>1</v>
      </c>
      <c r="F8" s="5">
        <f t="shared" ref="F8:F13" si="2">IF($B8&lt;&gt;0,E8/$B8,0)</f>
        <v>6.993006993006993E-3</v>
      </c>
      <c r="G8" s="4"/>
      <c r="H8" s="5">
        <f t="shared" ref="H8:H13" si="3">IF($B8&lt;&gt;0,G8/$B8,0)</f>
        <v>0</v>
      </c>
      <c r="I8" s="7">
        <v>1</v>
      </c>
      <c r="J8" s="5">
        <f t="shared" ref="J8:J13" si="4">IF($B8&lt;&gt;0,I8/$B8,0)</f>
        <v>6.993006993006993E-3</v>
      </c>
      <c r="K8" s="4">
        <v>3</v>
      </c>
      <c r="L8" s="5">
        <f t="shared" ref="L8:L13" si="5">IF($B8&lt;&gt;0,K8/$B8,0)</f>
        <v>2.097902097902098E-2</v>
      </c>
      <c r="M8" s="4">
        <v>1</v>
      </c>
      <c r="N8" s="5">
        <f t="shared" ref="N8:N13" si="6">IF($B8&lt;&gt;0,M8/$B8,0)</f>
        <v>6.993006993006993E-3</v>
      </c>
      <c r="O8" s="4">
        <v>128</v>
      </c>
      <c r="P8" s="5">
        <f t="shared" ref="P8:P13" si="7">IF($B8&lt;&gt;0,O8/$B8,0)</f>
        <v>0.8951048951048951</v>
      </c>
      <c r="Q8" s="4">
        <v>9</v>
      </c>
      <c r="R8" s="5">
        <f t="shared" ref="R8:R13" si="8">IF($B8&lt;&gt;0,Q8/$B8,0)</f>
        <v>6.2937062937062943E-2</v>
      </c>
      <c r="S8" s="4">
        <v>0</v>
      </c>
      <c r="T8" s="5">
        <f t="shared" ref="T8:T13" si="9">IF($B8&lt;&gt;0,S8/$B8,0)</f>
        <v>0</v>
      </c>
      <c r="U8" s="4">
        <v>1</v>
      </c>
      <c r="V8" s="6">
        <f t="shared" ref="V8:V13" si="10">IF($B8&lt;&gt;0,U8/$B8,0)</f>
        <v>6.993006993006993E-3</v>
      </c>
    </row>
    <row r="9" spans="1:22" s="2" customFormat="1" ht="12.75" customHeight="1" x14ac:dyDescent="0.15">
      <c r="A9" s="22" t="s">
        <v>97</v>
      </c>
      <c r="B9" s="9">
        <v>869</v>
      </c>
      <c r="C9" s="8">
        <v>842</v>
      </c>
      <c r="D9" s="5">
        <f t="shared" si="1"/>
        <v>0.96892980437284237</v>
      </c>
      <c r="E9" s="4">
        <v>27</v>
      </c>
      <c r="F9" s="5">
        <f t="shared" si="2"/>
        <v>3.1070195627157654E-2</v>
      </c>
      <c r="G9" s="4"/>
      <c r="H9" s="5">
        <f t="shared" si="3"/>
        <v>0</v>
      </c>
      <c r="I9" s="7">
        <v>2</v>
      </c>
      <c r="J9" s="5">
        <f t="shared" si="4"/>
        <v>2.3014959723820483E-3</v>
      </c>
      <c r="K9" s="4">
        <v>15</v>
      </c>
      <c r="L9" s="5">
        <f t="shared" si="5"/>
        <v>1.7261219792865361E-2</v>
      </c>
      <c r="M9" s="4">
        <v>3</v>
      </c>
      <c r="N9" s="5">
        <f t="shared" si="6"/>
        <v>3.4522439585730723E-3</v>
      </c>
      <c r="O9" s="4">
        <v>764</v>
      </c>
      <c r="P9" s="5">
        <f t="shared" si="7"/>
        <v>0.87917146144994252</v>
      </c>
      <c r="Q9" s="4">
        <v>42</v>
      </c>
      <c r="R9" s="5">
        <f t="shared" si="8"/>
        <v>4.8331415420023012E-2</v>
      </c>
      <c r="S9" s="4">
        <v>3</v>
      </c>
      <c r="T9" s="5">
        <f t="shared" si="9"/>
        <v>3.4522439585730723E-3</v>
      </c>
      <c r="U9" s="4">
        <v>40</v>
      </c>
      <c r="V9" s="6">
        <f t="shared" si="10"/>
        <v>4.6029919447640968E-2</v>
      </c>
    </row>
    <row r="10" spans="1:22" s="2" customFormat="1" ht="12.75" customHeight="1" x14ac:dyDescent="0.15">
      <c r="A10" s="22" t="s">
        <v>98</v>
      </c>
      <c r="B10" s="9">
        <v>0</v>
      </c>
      <c r="C10" s="8"/>
      <c r="D10" s="5">
        <f t="shared" si="1"/>
        <v>0</v>
      </c>
      <c r="E10" s="4"/>
      <c r="F10" s="5">
        <f t="shared" si="2"/>
        <v>0</v>
      </c>
      <c r="G10" s="4"/>
      <c r="H10" s="5">
        <f t="shared" si="3"/>
        <v>0</v>
      </c>
      <c r="I10" s="7"/>
      <c r="J10" s="5">
        <f t="shared" si="4"/>
        <v>0</v>
      </c>
      <c r="K10" s="4"/>
      <c r="L10" s="5">
        <f t="shared" si="5"/>
        <v>0</v>
      </c>
      <c r="M10" s="4"/>
      <c r="N10" s="5">
        <f t="shared" si="6"/>
        <v>0</v>
      </c>
      <c r="O10" s="4"/>
      <c r="P10" s="5">
        <f t="shared" si="7"/>
        <v>0</v>
      </c>
      <c r="Q10" s="4"/>
      <c r="R10" s="5">
        <f t="shared" si="8"/>
        <v>0</v>
      </c>
      <c r="S10" s="4"/>
      <c r="T10" s="5">
        <f t="shared" si="9"/>
        <v>0</v>
      </c>
      <c r="U10" s="4"/>
      <c r="V10" s="6">
        <f t="shared" si="10"/>
        <v>0</v>
      </c>
    </row>
    <row r="11" spans="1:22" s="2" customFormat="1" ht="12.75" customHeight="1" x14ac:dyDescent="0.15">
      <c r="A11" s="22" t="s">
        <v>99</v>
      </c>
      <c r="B11" s="9">
        <f>SUM(B24:B101)-B84-B85-B92</f>
        <v>1343</v>
      </c>
      <c r="C11" s="9">
        <f>SUM(C24:C101)-C84-C85-C92</f>
        <v>1025</v>
      </c>
      <c r="D11" s="5">
        <f t="shared" si="1"/>
        <v>0.76321667907669399</v>
      </c>
      <c r="E11" s="4">
        <f>SUM(E24:E101)-E84-E85-E92</f>
        <v>318</v>
      </c>
      <c r="F11" s="5">
        <f t="shared" si="2"/>
        <v>0.23678332092330603</v>
      </c>
      <c r="G11" s="4"/>
      <c r="H11" s="5">
        <f t="shared" si="3"/>
        <v>0</v>
      </c>
      <c r="I11" s="9">
        <f>SUM(I24:I101)-I84-I85-I92</f>
        <v>3</v>
      </c>
      <c r="J11" s="5">
        <f t="shared" si="4"/>
        <v>2.2338049143708115E-3</v>
      </c>
      <c r="K11" s="4">
        <f>SUM(K24:K101)-K84-K85-K92</f>
        <v>28</v>
      </c>
      <c r="L11" s="5">
        <f t="shared" si="5"/>
        <v>2.084884586746091E-2</v>
      </c>
      <c r="M11" s="4">
        <f>SUM(M24:M101)-M84-M85-M92</f>
        <v>3</v>
      </c>
      <c r="N11" s="5">
        <f t="shared" si="6"/>
        <v>2.2338049143708115E-3</v>
      </c>
      <c r="O11" s="4">
        <f>SUM(O24:O101)-O84-O85-O92</f>
        <v>1179</v>
      </c>
      <c r="P11" s="5">
        <f t="shared" si="7"/>
        <v>0.87788533134772895</v>
      </c>
      <c r="Q11" s="4">
        <f>SUM(Q24:Q101)-Q84-Q85-Q92</f>
        <v>70</v>
      </c>
      <c r="R11" s="5">
        <f t="shared" si="8"/>
        <v>5.212211466865227E-2</v>
      </c>
      <c r="S11" s="4">
        <f>SUM(S24:S101)-S84-S85-S92</f>
        <v>2</v>
      </c>
      <c r="T11" s="5">
        <f t="shared" si="9"/>
        <v>1.4892032762472078E-3</v>
      </c>
      <c r="U11" s="4">
        <f>SUM(U24:U101)-U84-U85-U92</f>
        <v>58</v>
      </c>
      <c r="V11" s="6">
        <f t="shared" si="10"/>
        <v>4.3186895011169027E-2</v>
      </c>
    </row>
    <row r="12" spans="1:22" s="2" customFormat="1" ht="12.75" customHeight="1" x14ac:dyDescent="0.15">
      <c r="A12" s="22" t="s">
        <v>100</v>
      </c>
      <c r="B12" s="9">
        <f>B84+B85</f>
        <v>135</v>
      </c>
      <c r="C12" s="9">
        <f>C84+C85</f>
        <v>128</v>
      </c>
      <c r="D12" s="5">
        <f t="shared" si="1"/>
        <v>0.94814814814814818</v>
      </c>
      <c r="E12" s="4">
        <f>E84+E85</f>
        <v>7</v>
      </c>
      <c r="F12" s="5">
        <f t="shared" si="2"/>
        <v>5.185185185185185E-2</v>
      </c>
      <c r="G12" s="4"/>
      <c r="H12" s="5">
        <f t="shared" si="3"/>
        <v>0</v>
      </c>
      <c r="I12" s="9">
        <f>I84+I85</f>
        <v>2</v>
      </c>
      <c r="J12" s="5">
        <f t="shared" si="4"/>
        <v>1.4814814814814815E-2</v>
      </c>
      <c r="K12" s="4">
        <f>K84+K85</f>
        <v>0</v>
      </c>
      <c r="L12" s="5">
        <f t="shared" si="5"/>
        <v>0</v>
      </c>
      <c r="M12" s="4">
        <f>M84+M85</f>
        <v>0</v>
      </c>
      <c r="N12" s="5">
        <f t="shared" si="6"/>
        <v>0</v>
      </c>
      <c r="O12" s="4">
        <f>O84+O85</f>
        <v>119</v>
      </c>
      <c r="P12" s="5">
        <f t="shared" si="7"/>
        <v>0.88148148148148153</v>
      </c>
      <c r="Q12" s="4">
        <f>Q84+Q85</f>
        <v>9</v>
      </c>
      <c r="R12" s="5">
        <f t="shared" si="8"/>
        <v>6.6666666666666666E-2</v>
      </c>
      <c r="S12" s="4">
        <f>S84+S85</f>
        <v>0</v>
      </c>
      <c r="T12" s="5">
        <f t="shared" si="9"/>
        <v>0</v>
      </c>
      <c r="U12" s="4">
        <f>U84+U85</f>
        <v>5</v>
      </c>
      <c r="V12" s="6">
        <f t="shared" si="10"/>
        <v>3.7037037037037035E-2</v>
      </c>
    </row>
    <row r="13" spans="1:22" s="2" customFormat="1" ht="12.75" customHeight="1" x14ac:dyDescent="0.15">
      <c r="A13" s="22" t="s">
        <v>101</v>
      </c>
      <c r="B13" s="9">
        <v>0</v>
      </c>
      <c r="C13" s="8"/>
      <c r="D13" s="5">
        <f t="shared" si="1"/>
        <v>0</v>
      </c>
      <c r="E13" s="4"/>
      <c r="F13" s="5">
        <f t="shared" si="2"/>
        <v>0</v>
      </c>
      <c r="G13" s="4"/>
      <c r="H13" s="5">
        <f t="shared" si="3"/>
        <v>0</v>
      </c>
      <c r="I13" s="7"/>
      <c r="J13" s="5">
        <f t="shared" si="4"/>
        <v>0</v>
      </c>
      <c r="K13" s="4"/>
      <c r="L13" s="5">
        <f t="shared" si="5"/>
        <v>0</v>
      </c>
      <c r="M13" s="4"/>
      <c r="N13" s="5">
        <f t="shared" si="6"/>
        <v>0</v>
      </c>
      <c r="O13" s="4"/>
      <c r="P13" s="5">
        <f t="shared" si="7"/>
        <v>0</v>
      </c>
      <c r="Q13" s="4"/>
      <c r="R13" s="5">
        <f t="shared" si="8"/>
        <v>0</v>
      </c>
      <c r="S13" s="4"/>
      <c r="T13" s="5">
        <f t="shared" si="9"/>
        <v>0</v>
      </c>
      <c r="U13" s="4"/>
      <c r="V13" s="6">
        <f t="shared" si="10"/>
        <v>0</v>
      </c>
    </row>
    <row r="14" spans="1:22" s="2" customFormat="1" ht="12.75" customHeight="1" x14ac:dyDescent="0.15">
      <c r="A14" s="46" t="s">
        <v>102</v>
      </c>
      <c r="B14" s="31"/>
      <c r="C14" s="32"/>
      <c r="D14" s="33"/>
      <c r="E14" s="34"/>
      <c r="F14" s="33"/>
      <c r="G14" s="34"/>
      <c r="H14" s="35"/>
      <c r="I14" s="36"/>
      <c r="J14" s="33"/>
      <c r="K14" s="34"/>
      <c r="L14" s="33"/>
      <c r="M14" s="34"/>
      <c r="N14" s="33"/>
      <c r="O14" s="34"/>
      <c r="P14" s="33"/>
      <c r="Q14" s="34"/>
      <c r="R14" s="33"/>
      <c r="S14" s="34"/>
      <c r="T14" s="33"/>
      <c r="U14" s="34"/>
      <c r="V14" s="37"/>
    </row>
    <row r="15" spans="1:22" s="2" customFormat="1" ht="12.75" customHeight="1" x14ac:dyDescent="0.15">
      <c r="A15" s="22" t="s">
        <v>103</v>
      </c>
      <c r="B15" s="9">
        <v>0</v>
      </c>
      <c r="C15" s="8"/>
      <c r="D15" s="5">
        <f t="shared" ref="D15:D20" si="11">IF($B15&lt;&gt;0,C15/$B15,0)</f>
        <v>0</v>
      </c>
      <c r="E15" s="4"/>
      <c r="F15" s="5">
        <f t="shared" ref="F15:F20" si="12">IF($B15&lt;&gt;0,E15/$B15,0)</f>
        <v>0</v>
      </c>
      <c r="G15" s="4"/>
      <c r="H15" s="5">
        <f t="shared" ref="H15:H20" si="13">IF($B15&lt;&gt;0,G15/$B15,0)</f>
        <v>0</v>
      </c>
      <c r="I15" s="7"/>
      <c r="J15" s="5">
        <f t="shared" ref="J15:J20" si="14">IF($B15&lt;&gt;0,I15/$B15,0)</f>
        <v>0</v>
      </c>
      <c r="K15" s="4"/>
      <c r="L15" s="5">
        <f t="shared" ref="L15:L20" si="15">IF($B15&lt;&gt;0,K15/$B15,0)</f>
        <v>0</v>
      </c>
      <c r="M15" s="4"/>
      <c r="N15" s="5">
        <f t="shared" ref="N15:N20" si="16">IF($B15&lt;&gt;0,M15/$B15,0)</f>
        <v>0</v>
      </c>
      <c r="O15" s="4"/>
      <c r="P15" s="5">
        <f t="shared" ref="P15:P20" si="17">IF($B15&lt;&gt;0,O15/$B15,0)</f>
        <v>0</v>
      </c>
      <c r="Q15" s="4"/>
      <c r="R15" s="5">
        <f t="shared" ref="R15:R20" si="18">IF($B15&lt;&gt;0,Q15/$B15,0)</f>
        <v>0</v>
      </c>
      <c r="S15" s="4"/>
      <c r="T15" s="5">
        <f t="shared" ref="T15:T20" si="19">IF($B15&lt;&gt;0,S15/$B15,0)</f>
        <v>0</v>
      </c>
      <c r="U15" s="4"/>
      <c r="V15" s="6">
        <f t="shared" ref="V15:V20" si="20">IF($B15&lt;&gt;0,U15/$B15,0)</f>
        <v>0</v>
      </c>
    </row>
    <row r="16" spans="1:22" s="2" customFormat="1" ht="12.75" customHeight="1" x14ac:dyDescent="0.15">
      <c r="A16" s="22" t="s">
        <v>104</v>
      </c>
      <c r="B16" s="9">
        <v>0</v>
      </c>
      <c r="C16" s="8"/>
      <c r="D16" s="5">
        <f t="shared" si="11"/>
        <v>0</v>
      </c>
      <c r="E16" s="4"/>
      <c r="F16" s="5">
        <f t="shared" si="12"/>
        <v>0</v>
      </c>
      <c r="G16" s="4"/>
      <c r="H16" s="5">
        <f t="shared" si="13"/>
        <v>0</v>
      </c>
      <c r="I16" s="7"/>
      <c r="J16" s="5">
        <f t="shared" si="14"/>
        <v>0</v>
      </c>
      <c r="K16" s="4"/>
      <c r="L16" s="5">
        <f t="shared" si="15"/>
        <v>0</v>
      </c>
      <c r="M16" s="4"/>
      <c r="N16" s="5">
        <f t="shared" si="16"/>
        <v>0</v>
      </c>
      <c r="O16" s="4"/>
      <c r="P16" s="5">
        <f t="shared" si="17"/>
        <v>0</v>
      </c>
      <c r="Q16" s="4"/>
      <c r="R16" s="5">
        <f t="shared" si="18"/>
        <v>0</v>
      </c>
      <c r="S16" s="4"/>
      <c r="T16" s="5">
        <f t="shared" si="19"/>
        <v>0</v>
      </c>
      <c r="U16" s="4"/>
      <c r="V16" s="6">
        <f t="shared" si="20"/>
        <v>0</v>
      </c>
    </row>
    <row r="17" spans="1:22" s="2" customFormat="1" ht="12.75" customHeight="1" x14ac:dyDescent="0.15">
      <c r="A17" s="23" t="s">
        <v>105</v>
      </c>
      <c r="B17" s="9">
        <v>35</v>
      </c>
      <c r="C17" s="8">
        <v>29</v>
      </c>
      <c r="D17" s="5">
        <f t="shared" si="11"/>
        <v>0.82857142857142863</v>
      </c>
      <c r="E17" s="4">
        <v>6</v>
      </c>
      <c r="F17" s="5">
        <f t="shared" si="12"/>
        <v>0.17142857142857143</v>
      </c>
      <c r="G17" s="4">
        <v>0</v>
      </c>
      <c r="H17" s="5">
        <f t="shared" si="13"/>
        <v>0</v>
      </c>
      <c r="I17" s="7">
        <v>2</v>
      </c>
      <c r="J17" s="5">
        <f t="shared" si="14"/>
        <v>5.7142857142857141E-2</v>
      </c>
      <c r="K17" s="4">
        <v>1</v>
      </c>
      <c r="L17" s="5">
        <f t="shared" si="15"/>
        <v>2.8571428571428571E-2</v>
      </c>
      <c r="M17" s="4">
        <v>0</v>
      </c>
      <c r="N17" s="5">
        <f t="shared" si="16"/>
        <v>0</v>
      </c>
      <c r="O17" s="4">
        <v>29</v>
      </c>
      <c r="P17" s="5">
        <f t="shared" si="17"/>
        <v>0.82857142857142863</v>
      </c>
      <c r="Q17" s="4">
        <v>3</v>
      </c>
      <c r="R17" s="5">
        <f t="shared" si="18"/>
        <v>8.5714285714285715E-2</v>
      </c>
      <c r="S17" s="4">
        <v>0</v>
      </c>
      <c r="T17" s="5">
        <f t="shared" si="19"/>
        <v>0</v>
      </c>
      <c r="U17" s="4">
        <v>0</v>
      </c>
      <c r="V17" s="6">
        <f t="shared" si="20"/>
        <v>0</v>
      </c>
    </row>
    <row r="18" spans="1:22" s="2" customFormat="1" ht="12.75" customHeight="1" x14ac:dyDescent="0.15">
      <c r="A18" s="22" t="s">
        <v>106</v>
      </c>
      <c r="B18" s="9">
        <v>0</v>
      </c>
      <c r="C18" s="8"/>
      <c r="D18" s="5">
        <f t="shared" si="11"/>
        <v>0</v>
      </c>
      <c r="E18" s="4"/>
      <c r="F18" s="5">
        <f t="shared" si="12"/>
        <v>0</v>
      </c>
      <c r="G18" s="4"/>
      <c r="H18" s="5">
        <f t="shared" si="13"/>
        <v>0</v>
      </c>
      <c r="I18" s="7"/>
      <c r="J18" s="5">
        <f t="shared" si="14"/>
        <v>0</v>
      </c>
      <c r="K18" s="4"/>
      <c r="L18" s="5">
        <f t="shared" si="15"/>
        <v>0</v>
      </c>
      <c r="M18" s="4"/>
      <c r="N18" s="5">
        <f t="shared" si="16"/>
        <v>0</v>
      </c>
      <c r="O18" s="4"/>
      <c r="P18" s="5">
        <f t="shared" si="17"/>
        <v>0</v>
      </c>
      <c r="Q18" s="4"/>
      <c r="R18" s="5">
        <f t="shared" si="18"/>
        <v>0</v>
      </c>
      <c r="S18" s="4"/>
      <c r="T18" s="5">
        <f t="shared" si="19"/>
        <v>0</v>
      </c>
      <c r="U18" s="4"/>
      <c r="V18" s="6">
        <f t="shared" si="20"/>
        <v>0</v>
      </c>
    </row>
    <row r="19" spans="1:22" s="2" customFormat="1" ht="12.75" customHeight="1" x14ac:dyDescent="0.15">
      <c r="A19" s="22" t="s">
        <v>107</v>
      </c>
      <c r="B19" s="9">
        <v>61</v>
      </c>
      <c r="C19" s="8">
        <v>60</v>
      </c>
      <c r="D19" s="5">
        <f t="shared" si="11"/>
        <v>0.98360655737704916</v>
      </c>
      <c r="E19" s="4">
        <v>1</v>
      </c>
      <c r="F19" s="5">
        <f t="shared" si="12"/>
        <v>1.6393442622950821E-2</v>
      </c>
      <c r="G19" s="4">
        <v>0</v>
      </c>
      <c r="H19" s="5">
        <f t="shared" si="13"/>
        <v>0</v>
      </c>
      <c r="I19" s="7">
        <v>0</v>
      </c>
      <c r="J19" s="5">
        <f t="shared" si="14"/>
        <v>0</v>
      </c>
      <c r="K19" s="4">
        <v>2</v>
      </c>
      <c r="L19" s="5">
        <f t="shared" si="15"/>
        <v>3.2786885245901641E-2</v>
      </c>
      <c r="M19" s="4">
        <v>0</v>
      </c>
      <c r="N19" s="5">
        <f t="shared" si="16"/>
        <v>0</v>
      </c>
      <c r="O19" s="4">
        <v>56</v>
      </c>
      <c r="P19" s="5">
        <f t="shared" si="17"/>
        <v>0.91803278688524592</v>
      </c>
      <c r="Q19" s="4">
        <v>3</v>
      </c>
      <c r="R19" s="5">
        <f t="shared" si="18"/>
        <v>4.9180327868852458E-2</v>
      </c>
      <c r="S19" s="4">
        <v>0</v>
      </c>
      <c r="T19" s="5">
        <f t="shared" si="19"/>
        <v>0</v>
      </c>
      <c r="U19" s="4">
        <v>0</v>
      </c>
      <c r="V19" s="6">
        <f t="shared" si="20"/>
        <v>0</v>
      </c>
    </row>
    <row r="20" spans="1:22" s="2" customFormat="1" ht="12.75" customHeight="1" x14ac:dyDescent="0.15">
      <c r="A20" s="22" t="s">
        <v>108</v>
      </c>
      <c r="B20" s="9">
        <v>53</v>
      </c>
      <c r="C20" s="8">
        <v>32</v>
      </c>
      <c r="D20" s="5">
        <f t="shared" si="11"/>
        <v>0.60377358490566035</v>
      </c>
      <c r="E20" s="4">
        <v>21</v>
      </c>
      <c r="F20" s="5">
        <f t="shared" si="12"/>
        <v>0.39622641509433965</v>
      </c>
      <c r="G20" s="4">
        <v>0</v>
      </c>
      <c r="H20" s="5">
        <f t="shared" si="13"/>
        <v>0</v>
      </c>
      <c r="I20" s="7">
        <v>0</v>
      </c>
      <c r="J20" s="5">
        <f t="shared" si="14"/>
        <v>0</v>
      </c>
      <c r="K20" s="4">
        <v>1</v>
      </c>
      <c r="L20" s="5">
        <f t="shared" si="15"/>
        <v>1.8867924528301886E-2</v>
      </c>
      <c r="M20" s="4">
        <v>0</v>
      </c>
      <c r="N20" s="5">
        <f t="shared" si="16"/>
        <v>0</v>
      </c>
      <c r="O20" s="4">
        <v>48</v>
      </c>
      <c r="P20" s="5">
        <f t="shared" si="17"/>
        <v>0.90566037735849059</v>
      </c>
      <c r="Q20" s="4">
        <v>3</v>
      </c>
      <c r="R20" s="5">
        <f t="shared" si="18"/>
        <v>5.6603773584905662E-2</v>
      </c>
      <c r="S20" s="4">
        <v>1</v>
      </c>
      <c r="T20" s="5">
        <f t="shared" si="19"/>
        <v>1.8867924528301886E-2</v>
      </c>
      <c r="U20" s="4">
        <v>0</v>
      </c>
      <c r="V20" s="6">
        <f t="shared" si="20"/>
        <v>0</v>
      </c>
    </row>
    <row r="21" spans="1:22" s="2" customFormat="1" ht="12.75" customHeight="1" x14ac:dyDescent="0.15">
      <c r="A21" s="22"/>
      <c r="B21" s="9"/>
      <c r="C21" s="8"/>
      <c r="D21" s="5"/>
      <c r="E21" s="4"/>
      <c r="F21" s="5"/>
      <c r="G21" s="4"/>
      <c r="H21" s="3"/>
      <c r="I21" s="7"/>
      <c r="J21" s="5"/>
      <c r="K21" s="4"/>
      <c r="L21" s="5"/>
      <c r="M21" s="4"/>
      <c r="N21" s="5"/>
      <c r="O21" s="4"/>
      <c r="P21" s="5"/>
      <c r="Q21" s="4"/>
      <c r="R21" s="5"/>
      <c r="S21" s="4"/>
      <c r="T21" s="5"/>
      <c r="U21" s="4"/>
      <c r="V21" s="6"/>
    </row>
    <row r="22" spans="1:22" s="2" customFormat="1" ht="12.75" customHeight="1" x14ac:dyDescent="0.15">
      <c r="A22" s="38" t="s">
        <v>16</v>
      </c>
      <c r="B22" s="39"/>
      <c r="C22" s="40"/>
      <c r="D22" s="41"/>
      <c r="E22" s="42"/>
      <c r="F22" s="41"/>
      <c r="G22" s="42"/>
      <c r="H22" s="43"/>
      <c r="I22" s="44"/>
      <c r="J22" s="41"/>
      <c r="K22" s="42"/>
      <c r="L22" s="41"/>
      <c r="M22" s="42"/>
      <c r="N22" s="41"/>
      <c r="O22" s="42"/>
      <c r="P22" s="41"/>
      <c r="Q22" s="42"/>
      <c r="R22" s="41"/>
      <c r="S22" s="42"/>
      <c r="T22" s="41"/>
      <c r="U22" s="42"/>
      <c r="V22" s="45"/>
    </row>
    <row r="23" spans="1:22" s="2" customFormat="1" ht="12.75" customHeight="1" x14ac:dyDescent="0.15">
      <c r="A23" s="30" t="s">
        <v>17</v>
      </c>
      <c r="B23" s="31"/>
      <c r="C23" s="32"/>
      <c r="D23" s="33"/>
      <c r="E23" s="34"/>
      <c r="F23" s="33"/>
      <c r="G23" s="34"/>
      <c r="H23" s="35"/>
      <c r="I23" s="36"/>
      <c r="J23" s="33"/>
      <c r="K23" s="34"/>
      <c r="L23" s="33"/>
      <c r="M23" s="34"/>
      <c r="N23" s="33"/>
      <c r="O23" s="34"/>
      <c r="P23" s="33"/>
      <c r="Q23" s="34"/>
      <c r="R23" s="33"/>
      <c r="S23" s="34"/>
      <c r="T23" s="33"/>
      <c r="U23" s="34"/>
      <c r="V23" s="37"/>
    </row>
    <row r="24" spans="1:22" s="2" customFormat="1" ht="13.5" customHeight="1" x14ac:dyDescent="0.15">
      <c r="A24" s="22" t="s">
        <v>18</v>
      </c>
      <c r="B24" s="9">
        <v>82</v>
      </c>
      <c r="C24" s="8">
        <v>70</v>
      </c>
      <c r="D24" s="5">
        <f t="shared" ref="D24:F32" si="21">IF($B24&lt;&gt;0,C24/$B24,0)</f>
        <v>0.85365853658536583</v>
      </c>
      <c r="E24" s="4">
        <v>12</v>
      </c>
      <c r="F24" s="5">
        <f t="shared" si="21"/>
        <v>0.14634146341463414</v>
      </c>
      <c r="G24" s="4"/>
      <c r="H24" s="5">
        <f t="shared" ref="H24:H32" si="22">IF($B24&lt;&gt;0,G24/$B24,0)</f>
        <v>0</v>
      </c>
      <c r="I24" s="7">
        <v>0</v>
      </c>
      <c r="J24" s="5">
        <f t="shared" ref="J24:J32" si="23">IF($B24&lt;&gt;0,I24/$B24,0)</f>
        <v>0</v>
      </c>
      <c r="K24" s="4">
        <v>5</v>
      </c>
      <c r="L24" s="5">
        <f t="shared" ref="L24:L32" si="24">IF($B24&lt;&gt;0,K24/$B24,0)</f>
        <v>6.097560975609756E-2</v>
      </c>
      <c r="M24" s="4">
        <v>0</v>
      </c>
      <c r="N24" s="5">
        <f t="shared" ref="N24:N32" si="25">IF($B24&lt;&gt;0,M24/$B24,0)</f>
        <v>0</v>
      </c>
      <c r="O24" s="4">
        <v>70</v>
      </c>
      <c r="P24" s="5">
        <f t="shared" ref="P24:P32" si="26">IF($B24&lt;&gt;0,O24/$B24,0)</f>
        <v>0.85365853658536583</v>
      </c>
      <c r="Q24" s="4">
        <v>4</v>
      </c>
      <c r="R24" s="5">
        <f t="shared" ref="R24:R32" si="27">IF($B24&lt;&gt;0,Q24/$B24,0)</f>
        <v>4.878048780487805E-2</v>
      </c>
      <c r="S24" s="4">
        <v>0</v>
      </c>
      <c r="T24" s="5">
        <f t="shared" ref="T24:T32" si="28">IF($B24&lt;&gt;0,S24/$B24,0)</f>
        <v>0</v>
      </c>
      <c r="U24" s="4">
        <v>3</v>
      </c>
      <c r="V24" s="6">
        <f t="shared" ref="V24:V58" si="29">IF($B24&lt;&gt;0,U24/$B24,0)</f>
        <v>3.6585365853658534E-2</v>
      </c>
    </row>
    <row r="25" spans="1:22" s="2" customFormat="1" ht="12.75" customHeight="1" x14ac:dyDescent="0.15">
      <c r="A25" s="22" t="s">
        <v>19</v>
      </c>
      <c r="B25" s="9">
        <v>0</v>
      </c>
      <c r="C25" s="8"/>
      <c r="D25" s="5">
        <f t="shared" si="21"/>
        <v>0</v>
      </c>
      <c r="E25" s="4"/>
      <c r="F25" s="5">
        <f t="shared" si="21"/>
        <v>0</v>
      </c>
      <c r="G25" s="4"/>
      <c r="H25" s="5">
        <f t="shared" si="22"/>
        <v>0</v>
      </c>
      <c r="I25" s="7"/>
      <c r="J25" s="5">
        <f t="shared" si="23"/>
        <v>0</v>
      </c>
      <c r="K25" s="4"/>
      <c r="L25" s="5">
        <f t="shared" si="24"/>
        <v>0</v>
      </c>
      <c r="M25" s="4"/>
      <c r="N25" s="5">
        <f t="shared" si="25"/>
        <v>0</v>
      </c>
      <c r="O25" s="4"/>
      <c r="P25" s="5">
        <f t="shared" si="26"/>
        <v>0</v>
      </c>
      <c r="Q25" s="4"/>
      <c r="R25" s="5">
        <f t="shared" si="27"/>
        <v>0</v>
      </c>
      <c r="S25" s="4"/>
      <c r="T25" s="5">
        <f t="shared" si="28"/>
        <v>0</v>
      </c>
      <c r="U25" s="4"/>
      <c r="V25" s="6">
        <f t="shared" si="29"/>
        <v>0</v>
      </c>
    </row>
    <row r="26" spans="1:22" s="2" customFormat="1" ht="12.75" customHeight="1" x14ac:dyDescent="0.15">
      <c r="A26" s="22" t="s">
        <v>20</v>
      </c>
      <c r="B26" s="9">
        <v>0</v>
      </c>
      <c r="C26" s="8"/>
      <c r="D26" s="5">
        <f t="shared" si="21"/>
        <v>0</v>
      </c>
      <c r="E26" s="4"/>
      <c r="F26" s="5">
        <f t="shared" si="21"/>
        <v>0</v>
      </c>
      <c r="G26" s="4"/>
      <c r="H26" s="5">
        <f t="shared" si="22"/>
        <v>0</v>
      </c>
      <c r="I26" s="7"/>
      <c r="J26" s="5">
        <f t="shared" si="23"/>
        <v>0</v>
      </c>
      <c r="K26" s="4"/>
      <c r="L26" s="5">
        <f t="shared" si="24"/>
        <v>0</v>
      </c>
      <c r="M26" s="4"/>
      <c r="N26" s="5">
        <f t="shared" si="25"/>
        <v>0</v>
      </c>
      <c r="O26" s="4"/>
      <c r="P26" s="5">
        <f t="shared" si="26"/>
        <v>0</v>
      </c>
      <c r="Q26" s="4"/>
      <c r="R26" s="5">
        <f t="shared" si="27"/>
        <v>0</v>
      </c>
      <c r="S26" s="4"/>
      <c r="T26" s="5">
        <f t="shared" si="28"/>
        <v>0</v>
      </c>
      <c r="U26" s="4"/>
      <c r="V26" s="6">
        <f t="shared" si="29"/>
        <v>0</v>
      </c>
    </row>
    <row r="27" spans="1:22" s="2" customFormat="1" ht="12.75" customHeight="1" x14ac:dyDescent="0.15">
      <c r="A27" s="22" t="s">
        <v>21</v>
      </c>
      <c r="B27" s="9">
        <v>28</v>
      </c>
      <c r="C27" s="8">
        <v>28</v>
      </c>
      <c r="D27" s="5">
        <f t="shared" si="21"/>
        <v>1</v>
      </c>
      <c r="E27" s="4">
        <v>0</v>
      </c>
      <c r="F27" s="5">
        <f t="shared" si="21"/>
        <v>0</v>
      </c>
      <c r="G27" s="4"/>
      <c r="H27" s="5">
        <f t="shared" si="22"/>
        <v>0</v>
      </c>
      <c r="I27" s="7">
        <v>0</v>
      </c>
      <c r="J27" s="5">
        <f t="shared" si="23"/>
        <v>0</v>
      </c>
      <c r="K27" s="4">
        <v>0</v>
      </c>
      <c r="L27" s="5">
        <f t="shared" si="24"/>
        <v>0</v>
      </c>
      <c r="M27" s="4">
        <v>0</v>
      </c>
      <c r="N27" s="5">
        <f t="shared" si="25"/>
        <v>0</v>
      </c>
      <c r="O27" s="4">
        <v>27</v>
      </c>
      <c r="P27" s="5">
        <f t="shared" si="26"/>
        <v>0.9642857142857143</v>
      </c>
      <c r="Q27" s="4">
        <v>0</v>
      </c>
      <c r="R27" s="5">
        <f t="shared" si="27"/>
        <v>0</v>
      </c>
      <c r="S27" s="4">
        <v>0</v>
      </c>
      <c r="T27" s="5">
        <f t="shared" si="28"/>
        <v>0</v>
      </c>
      <c r="U27" s="4">
        <v>1</v>
      </c>
      <c r="V27" s="6">
        <f t="shared" si="29"/>
        <v>3.5714285714285712E-2</v>
      </c>
    </row>
    <row r="28" spans="1:22" s="2" customFormat="1" ht="12.75" customHeight="1" x14ac:dyDescent="0.15">
      <c r="A28" s="47" t="s">
        <v>111</v>
      </c>
      <c r="B28" s="9">
        <v>0</v>
      </c>
      <c r="C28" s="8"/>
      <c r="D28" s="5">
        <f t="shared" si="21"/>
        <v>0</v>
      </c>
      <c r="E28" s="4"/>
      <c r="F28" s="5">
        <f t="shared" si="21"/>
        <v>0</v>
      </c>
      <c r="G28" s="4"/>
      <c r="H28" s="5">
        <f t="shared" si="22"/>
        <v>0</v>
      </c>
      <c r="I28" s="7"/>
      <c r="J28" s="5">
        <f t="shared" si="23"/>
        <v>0</v>
      </c>
      <c r="K28" s="4"/>
      <c r="L28" s="5">
        <f t="shared" si="24"/>
        <v>0</v>
      </c>
      <c r="M28" s="4"/>
      <c r="N28" s="5">
        <f t="shared" si="25"/>
        <v>0</v>
      </c>
      <c r="O28" s="4"/>
      <c r="P28" s="5">
        <f t="shared" si="26"/>
        <v>0</v>
      </c>
      <c r="Q28" s="4"/>
      <c r="R28" s="5">
        <f t="shared" si="27"/>
        <v>0</v>
      </c>
      <c r="S28" s="4"/>
      <c r="T28" s="5">
        <f t="shared" si="28"/>
        <v>0</v>
      </c>
      <c r="U28" s="4"/>
      <c r="V28" s="6">
        <f t="shared" si="29"/>
        <v>0</v>
      </c>
    </row>
    <row r="29" spans="1:22" s="2" customFormat="1" ht="12.75" customHeight="1" x14ac:dyDescent="0.15">
      <c r="A29" s="22" t="s">
        <v>22</v>
      </c>
      <c r="B29" s="9">
        <v>33</v>
      </c>
      <c r="C29" s="8">
        <v>27</v>
      </c>
      <c r="D29" s="5">
        <f t="shared" si="21"/>
        <v>0.81818181818181823</v>
      </c>
      <c r="E29" s="4">
        <v>6</v>
      </c>
      <c r="F29" s="5">
        <f t="shared" si="21"/>
        <v>0.18181818181818182</v>
      </c>
      <c r="G29" s="4"/>
      <c r="H29" s="5">
        <f t="shared" si="22"/>
        <v>0</v>
      </c>
      <c r="I29" s="7">
        <v>0</v>
      </c>
      <c r="J29" s="5">
        <f t="shared" si="23"/>
        <v>0</v>
      </c>
      <c r="K29" s="4">
        <v>0</v>
      </c>
      <c r="L29" s="5">
        <f t="shared" si="24"/>
        <v>0</v>
      </c>
      <c r="M29" s="4">
        <v>0</v>
      </c>
      <c r="N29" s="5">
        <f t="shared" si="25"/>
        <v>0</v>
      </c>
      <c r="O29" s="4">
        <v>30</v>
      </c>
      <c r="P29" s="5">
        <f t="shared" si="26"/>
        <v>0.90909090909090906</v>
      </c>
      <c r="Q29" s="4">
        <v>1</v>
      </c>
      <c r="R29" s="5">
        <f t="shared" si="27"/>
        <v>3.0303030303030304E-2</v>
      </c>
      <c r="S29" s="4">
        <v>0</v>
      </c>
      <c r="T29" s="5">
        <f t="shared" si="28"/>
        <v>0</v>
      </c>
      <c r="U29" s="4">
        <v>2</v>
      </c>
      <c r="V29" s="6">
        <f t="shared" si="29"/>
        <v>6.0606060606060608E-2</v>
      </c>
    </row>
    <row r="30" spans="1:22" s="2" customFormat="1" ht="12.75" customHeight="1" x14ac:dyDescent="0.15">
      <c r="A30" s="22" t="s">
        <v>23</v>
      </c>
      <c r="B30" s="9">
        <v>97</v>
      </c>
      <c r="C30" s="8">
        <v>64</v>
      </c>
      <c r="D30" s="5">
        <f t="shared" si="21"/>
        <v>0.65979381443298968</v>
      </c>
      <c r="E30" s="4">
        <v>33</v>
      </c>
      <c r="F30" s="5">
        <f t="shared" si="21"/>
        <v>0.34020618556701032</v>
      </c>
      <c r="G30" s="4"/>
      <c r="H30" s="5">
        <f t="shared" si="22"/>
        <v>0</v>
      </c>
      <c r="I30" s="7">
        <v>0</v>
      </c>
      <c r="J30" s="5">
        <f t="shared" si="23"/>
        <v>0</v>
      </c>
      <c r="K30" s="4">
        <v>1</v>
      </c>
      <c r="L30" s="5">
        <f t="shared" si="24"/>
        <v>1.0309278350515464E-2</v>
      </c>
      <c r="M30" s="4">
        <v>0</v>
      </c>
      <c r="N30" s="5">
        <f t="shared" si="25"/>
        <v>0</v>
      </c>
      <c r="O30" s="4">
        <v>92</v>
      </c>
      <c r="P30" s="5">
        <f t="shared" si="26"/>
        <v>0.94845360824742264</v>
      </c>
      <c r="Q30" s="4">
        <v>2</v>
      </c>
      <c r="R30" s="5">
        <f t="shared" si="27"/>
        <v>2.0618556701030927E-2</v>
      </c>
      <c r="S30" s="4">
        <v>0</v>
      </c>
      <c r="T30" s="5">
        <f t="shared" si="28"/>
        <v>0</v>
      </c>
      <c r="U30" s="4">
        <v>2</v>
      </c>
      <c r="V30" s="6">
        <f t="shared" si="29"/>
        <v>2.0618556701030927E-2</v>
      </c>
    </row>
    <row r="31" spans="1:22" s="2" customFormat="1" ht="12.75" customHeight="1" x14ac:dyDescent="0.15">
      <c r="A31" s="22" t="s">
        <v>24</v>
      </c>
      <c r="B31" s="9">
        <v>0</v>
      </c>
      <c r="C31" s="8"/>
      <c r="D31" s="5">
        <f t="shared" si="21"/>
        <v>0</v>
      </c>
      <c r="E31" s="4"/>
      <c r="F31" s="5">
        <f t="shared" si="21"/>
        <v>0</v>
      </c>
      <c r="G31" s="4"/>
      <c r="H31" s="5">
        <f t="shared" si="22"/>
        <v>0</v>
      </c>
      <c r="I31" s="7"/>
      <c r="J31" s="5">
        <f t="shared" si="23"/>
        <v>0</v>
      </c>
      <c r="K31" s="4"/>
      <c r="L31" s="5">
        <f t="shared" si="24"/>
        <v>0</v>
      </c>
      <c r="M31" s="4"/>
      <c r="N31" s="5">
        <f t="shared" si="25"/>
        <v>0</v>
      </c>
      <c r="O31" s="4"/>
      <c r="P31" s="5">
        <f t="shared" si="26"/>
        <v>0</v>
      </c>
      <c r="Q31" s="4"/>
      <c r="R31" s="5">
        <f t="shared" si="27"/>
        <v>0</v>
      </c>
      <c r="S31" s="4"/>
      <c r="T31" s="5">
        <f t="shared" si="28"/>
        <v>0</v>
      </c>
      <c r="U31" s="4"/>
      <c r="V31" s="6">
        <f t="shared" si="29"/>
        <v>0</v>
      </c>
    </row>
    <row r="32" spans="1:22" s="2" customFormat="1" ht="12.75" customHeight="1" x14ac:dyDescent="0.15">
      <c r="A32" s="22" t="s">
        <v>25</v>
      </c>
      <c r="B32" s="9">
        <v>0</v>
      </c>
      <c r="C32" s="8"/>
      <c r="D32" s="5">
        <f t="shared" si="21"/>
        <v>0</v>
      </c>
      <c r="E32" s="4"/>
      <c r="F32" s="5">
        <f t="shared" si="21"/>
        <v>0</v>
      </c>
      <c r="G32" s="4"/>
      <c r="H32" s="5">
        <f t="shared" si="22"/>
        <v>0</v>
      </c>
      <c r="I32" s="7"/>
      <c r="J32" s="5">
        <f t="shared" si="23"/>
        <v>0</v>
      </c>
      <c r="K32" s="4"/>
      <c r="L32" s="5">
        <f t="shared" si="24"/>
        <v>0</v>
      </c>
      <c r="M32" s="4"/>
      <c r="N32" s="5">
        <f t="shared" si="25"/>
        <v>0</v>
      </c>
      <c r="O32" s="4"/>
      <c r="P32" s="5">
        <f t="shared" si="26"/>
        <v>0</v>
      </c>
      <c r="Q32" s="4"/>
      <c r="R32" s="5">
        <f t="shared" si="27"/>
        <v>0</v>
      </c>
      <c r="S32" s="4"/>
      <c r="T32" s="5">
        <f t="shared" si="28"/>
        <v>0</v>
      </c>
      <c r="U32" s="4"/>
      <c r="V32" s="6">
        <f t="shared" si="29"/>
        <v>0</v>
      </c>
    </row>
    <row r="33" spans="1:22" s="2" customFormat="1" ht="12.75" customHeight="1" x14ac:dyDescent="0.15">
      <c r="A33" s="46" t="s">
        <v>26</v>
      </c>
      <c r="B33" s="31"/>
      <c r="C33" s="32"/>
      <c r="D33" s="33"/>
      <c r="E33" s="34"/>
      <c r="F33" s="33"/>
      <c r="G33" s="34"/>
      <c r="H33" s="35"/>
      <c r="I33" s="36"/>
      <c r="J33" s="33"/>
      <c r="K33" s="34"/>
      <c r="L33" s="33"/>
      <c r="M33" s="34"/>
      <c r="N33" s="33"/>
      <c r="O33" s="34"/>
      <c r="P33" s="33"/>
      <c r="Q33" s="34"/>
      <c r="R33" s="33"/>
      <c r="S33" s="34"/>
      <c r="T33" s="33"/>
      <c r="U33" s="34"/>
      <c r="V33" s="37"/>
    </row>
    <row r="34" spans="1:22" s="2" customFormat="1" ht="12.75" customHeight="1" x14ac:dyDescent="0.15">
      <c r="A34" s="22" t="s">
        <v>27</v>
      </c>
      <c r="B34" s="9">
        <v>0</v>
      </c>
      <c r="C34" s="8"/>
      <c r="D34" s="5">
        <f t="shared" ref="D34:D47" si="30">IF($B34&lt;&gt;0,C34/$B34,0)</f>
        <v>0</v>
      </c>
      <c r="E34" s="4"/>
      <c r="F34" s="5">
        <f t="shared" ref="F34:F47" si="31">IF($B34&lt;&gt;0,E34/$B34,0)</f>
        <v>0</v>
      </c>
      <c r="G34" s="4"/>
      <c r="H34" s="5">
        <f t="shared" ref="H34:H47" si="32">IF($B34&lt;&gt;0,G34/$B34,0)</f>
        <v>0</v>
      </c>
      <c r="I34" s="7"/>
      <c r="J34" s="5">
        <f t="shared" ref="J34:J47" si="33">IF($B34&lt;&gt;0,I34/$B34,0)</f>
        <v>0</v>
      </c>
      <c r="K34" s="4"/>
      <c r="L34" s="5">
        <f t="shared" ref="L34:L47" si="34">IF($B34&lt;&gt;0,K34/$B34,0)</f>
        <v>0</v>
      </c>
      <c r="M34" s="4"/>
      <c r="N34" s="5">
        <f t="shared" ref="N34:N47" si="35">IF($B34&lt;&gt;0,M34/$B34,0)</f>
        <v>0</v>
      </c>
      <c r="O34" s="4"/>
      <c r="P34" s="5">
        <f t="shared" ref="P34:P47" si="36">IF($B34&lt;&gt;0,O34/$B34,0)</f>
        <v>0</v>
      </c>
      <c r="Q34" s="4"/>
      <c r="R34" s="5">
        <f t="shared" ref="R34:R47" si="37">IF($B34&lt;&gt;0,Q34/$B34,0)</f>
        <v>0</v>
      </c>
      <c r="S34" s="4"/>
      <c r="T34" s="5">
        <f t="shared" ref="T34:T47" si="38">IF($B34&lt;&gt;0,S34/$B34,0)</f>
        <v>0</v>
      </c>
      <c r="U34" s="4"/>
      <c r="V34" s="6">
        <f t="shared" si="29"/>
        <v>0</v>
      </c>
    </row>
    <row r="35" spans="1:22" s="2" customFormat="1" ht="12.75" customHeight="1" x14ac:dyDescent="0.15">
      <c r="A35" s="22" t="s">
        <v>28</v>
      </c>
      <c r="B35" s="9">
        <v>4</v>
      </c>
      <c r="C35" s="8">
        <v>4</v>
      </c>
      <c r="D35" s="5">
        <f t="shared" si="30"/>
        <v>1</v>
      </c>
      <c r="E35" s="4">
        <v>0</v>
      </c>
      <c r="F35" s="5">
        <f t="shared" si="31"/>
        <v>0</v>
      </c>
      <c r="G35" s="4"/>
      <c r="H35" s="5">
        <f t="shared" si="32"/>
        <v>0</v>
      </c>
      <c r="I35" s="7">
        <v>0</v>
      </c>
      <c r="J35" s="5">
        <f t="shared" si="33"/>
        <v>0</v>
      </c>
      <c r="K35" s="4">
        <v>2</v>
      </c>
      <c r="L35" s="5">
        <f t="shared" si="34"/>
        <v>0.5</v>
      </c>
      <c r="M35" s="4">
        <v>0</v>
      </c>
      <c r="N35" s="5">
        <f t="shared" si="35"/>
        <v>0</v>
      </c>
      <c r="O35" s="4">
        <v>2</v>
      </c>
      <c r="P35" s="5">
        <f t="shared" si="36"/>
        <v>0.5</v>
      </c>
      <c r="Q35" s="4">
        <v>0</v>
      </c>
      <c r="R35" s="5">
        <f t="shared" si="37"/>
        <v>0</v>
      </c>
      <c r="S35" s="4">
        <v>0</v>
      </c>
      <c r="T35" s="5">
        <f t="shared" si="38"/>
        <v>0</v>
      </c>
      <c r="U35" s="4">
        <v>0</v>
      </c>
      <c r="V35" s="6">
        <f t="shared" si="29"/>
        <v>0</v>
      </c>
    </row>
    <row r="36" spans="1:22" s="2" customFormat="1" ht="12.75" customHeight="1" x14ac:dyDescent="0.15">
      <c r="A36" s="22" t="s">
        <v>29</v>
      </c>
      <c r="B36" s="9">
        <v>16</v>
      </c>
      <c r="C36" s="8">
        <v>12</v>
      </c>
      <c r="D36" s="5">
        <f t="shared" si="30"/>
        <v>0.75</v>
      </c>
      <c r="E36" s="4">
        <v>4</v>
      </c>
      <c r="F36" s="5">
        <f t="shared" si="31"/>
        <v>0.25</v>
      </c>
      <c r="G36" s="4"/>
      <c r="H36" s="5">
        <f t="shared" si="32"/>
        <v>0</v>
      </c>
      <c r="I36" s="7">
        <v>0</v>
      </c>
      <c r="J36" s="5">
        <f t="shared" si="33"/>
        <v>0</v>
      </c>
      <c r="K36" s="4">
        <v>0</v>
      </c>
      <c r="L36" s="5">
        <f t="shared" si="34"/>
        <v>0</v>
      </c>
      <c r="M36" s="4">
        <v>0</v>
      </c>
      <c r="N36" s="5">
        <f t="shared" si="35"/>
        <v>0</v>
      </c>
      <c r="O36" s="4">
        <v>15</v>
      </c>
      <c r="P36" s="5">
        <f t="shared" si="36"/>
        <v>0.9375</v>
      </c>
      <c r="Q36" s="4">
        <v>1</v>
      </c>
      <c r="R36" s="5">
        <f t="shared" si="37"/>
        <v>6.25E-2</v>
      </c>
      <c r="S36" s="4">
        <v>0</v>
      </c>
      <c r="T36" s="5">
        <f t="shared" si="38"/>
        <v>0</v>
      </c>
      <c r="U36" s="4">
        <v>0</v>
      </c>
      <c r="V36" s="6">
        <f t="shared" si="29"/>
        <v>0</v>
      </c>
    </row>
    <row r="37" spans="1:22" s="2" customFormat="1" ht="12.75" customHeight="1" x14ac:dyDescent="0.15">
      <c r="A37" s="22" t="s">
        <v>30</v>
      </c>
      <c r="B37" s="9">
        <v>13</v>
      </c>
      <c r="C37" s="8">
        <v>10</v>
      </c>
      <c r="D37" s="5">
        <f t="shared" si="30"/>
        <v>0.76923076923076927</v>
      </c>
      <c r="E37" s="4">
        <v>3</v>
      </c>
      <c r="F37" s="5">
        <f t="shared" si="31"/>
        <v>0.23076923076923078</v>
      </c>
      <c r="G37" s="4"/>
      <c r="H37" s="5">
        <f t="shared" si="32"/>
        <v>0</v>
      </c>
      <c r="I37" s="7">
        <v>0</v>
      </c>
      <c r="J37" s="5">
        <f t="shared" si="33"/>
        <v>0</v>
      </c>
      <c r="K37" s="4">
        <v>0</v>
      </c>
      <c r="L37" s="5">
        <f t="shared" si="34"/>
        <v>0</v>
      </c>
      <c r="M37" s="4">
        <v>0</v>
      </c>
      <c r="N37" s="5">
        <f t="shared" si="35"/>
        <v>0</v>
      </c>
      <c r="O37" s="4">
        <v>13</v>
      </c>
      <c r="P37" s="5">
        <f t="shared" si="36"/>
        <v>1</v>
      </c>
      <c r="Q37" s="4">
        <v>0</v>
      </c>
      <c r="R37" s="5">
        <f t="shared" si="37"/>
        <v>0</v>
      </c>
      <c r="S37" s="4">
        <v>0</v>
      </c>
      <c r="T37" s="5">
        <f t="shared" si="38"/>
        <v>0</v>
      </c>
      <c r="U37" s="4">
        <v>0</v>
      </c>
      <c r="V37" s="6">
        <f t="shared" si="29"/>
        <v>0</v>
      </c>
    </row>
    <row r="38" spans="1:22" s="2" customFormat="1" ht="12.75" customHeight="1" x14ac:dyDescent="0.15">
      <c r="A38" s="22" t="s">
        <v>31</v>
      </c>
      <c r="B38" s="9">
        <v>2</v>
      </c>
      <c r="C38" s="8">
        <v>1</v>
      </c>
      <c r="D38" s="5">
        <f t="shared" si="30"/>
        <v>0.5</v>
      </c>
      <c r="E38" s="4">
        <v>1</v>
      </c>
      <c r="F38" s="5">
        <f t="shared" si="31"/>
        <v>0.5</v>
      </c>
      <c r="G38" s="4"/>
      <c r="H38" s="5">
        <f t="shared" si="32"/>
        <v>0</v>
      </c>
      <c r="I38" s="7">
        <v>0</v>
      </c>
      <c r="J38" s="5">
        <f t="shared" si="33"/>
        <v>0</v>
      </c>
      <c r="K38" s="4">
        <v>0</v>
      </c>
      <c r="L38" s="5">
        <f t="shared" si="34"/>
        <v>0</v>
      </c>
      <c r="M38" s="4">
        <v>0</v>
      </c>
      <c r="N38" s="5">
        <f t="shared" si="35"/>
        <v>0</v>
      </c>
      <c r="O38" s="4">
        <v>1</v>
      </c>
      <c r="P38" s="5">
        <f t="shared" si="36"/>
        <v>0.5</v>
      </c>
      <c r="Q38" s="4">
        <v>0</v>
      </c>
      <c r="R38" s="5">
        <f t="shared" si="37"/>
        <v>0</v>
      </c>
      <c r="S38" s="4">
        <v>0</v>
      </c>
      <c r="T38" s="5">
        <f t="shared" si="38"/>
        <v>0</v>
      </c>
      <c r="U38" s="4">
        <v>1</v>
      </c>
      <c r="V38" s="6">
        <f t="shared" si="29"/>
        <v>0.5</v>
      </c>
    </row>
    <row r="39" spans="1:22" s="2" customFormat="1" ht="12.75" customHeight="1" x14ac:dyDescent="0.15">
      <c r="A39" s="22" t="s">
        <v>32</v>
      </c>
      <c r="B39" s="9">
        <v>4</v>
      </c>
      <c r="C39" s="8">
        <v>1</v>
      </c>
      <c r="D39" s="5">
        <f t="shared" si="30"/>
        <v>0.25</v>
      </c>
      <c r="E39" s="4">
        <v>3</v>
      </c>
      <c r="F39" s="5">
        <f t="shared" si="31"/>
        <v>0.75</v>
      </c>
      <c r="G39" s="4"/>
      <c r="H39" s="5">
        <f t="shared" si="32"/>
        <v>0</v>
      </c>
      <c r="I39" s="7">
        <v>0</v>
      </c>
      <c r="J39" s="5">
        <f t="shared" si="33"/>
        <v>0</v>
      </c>
      <c r="K39" s="4">
        <v>0</v>
      </c>
      <c r="L39" s="5">
        <f t="shared" si="34"/>
        <v>0</v>
      </c>
      <c r="M39" s="4">
        <v>0</v>
      </c>
      <c r="N39" s="5">
        <f t="shared" si="35"/>
        <v>0</v>
      </c>
      <c r="O39" s="4">
        <v>4</v>
      </c>
      <c r="P39" s="5">
        <f t="shared" si="36"/>
        <v>1</v>
      </c>
      <c r="Q39" s="4">
        <v>0</v>
      </c>
      <c r="R39" s="5">
        <f t="shared" si="37"/>
        <v>0</v>
      </c>
      <c r="S39" s="4">
        <v>0</v>
      </c>
      <c r="T39" s="5">
        <f t="shared" si="38"/>
        <v>0</v>
      </c>
      <c r="U39" s="4">
        <v>0</v>
      </c>
      <c r="V39" s="6">
        <f t="shared" si="29"/>
        <v>0</v>
      </c>
    </row>
    <row r="40" spans="1:22" s="2" customFormat="1" ht="12.75" customHeight="1" x14ac:dyDescent="0.15">
      <c r="A40" s="22" t="s">
        <v>33</v>
      </c>
      <c r="B40" s="9">
        <v>54</v>
      </c>
      <c r="C40" s="8">
        <v>32</v>
      </c>
      <c r="D40" s="5">
        <f t="shared" si="30"/>
        <v>0.59259259259259256</v>
      </c>
      <c r="E40" s="4">
        <v>22</v>
      </c>
      <c r="F40" s="5">
        <f t="shared" si="31"/>
        <v>0.40740740740740738</v>
      </c>
      <c r="G40" s="4"/>
      <c r="H40" s="5">
        <f t="shared" si="32"/>
        <v>0</v>
      </c>
      <c r="I40" s="7">
        <v>0</v>
      </c>
      <c r="J40" s="5">
        <f t="shared" si="33"/>
        <v>0</v>
      </c>
      <c r="K40" s="4">
        <v>0</v>
      </c>
      <c r="L40" s="5">
        <f t="shared" si="34"/>
        <v>0</v>
      </c>
      <c r="M40" s="4">
        <v>0</v>
      </c>
      <c r="N40" s="5">
        <f t="shared" si="35"/>
        <v>0</v>
      </c>
      <c r="O40" s="4">
        <v>44</v>
      </c>
      <c r="P40" s="5">
        <f t="shared" si="36"/>
        <v>0.81481481481481477</v>
      </c>
      <c r="Q40" s="4">
        <v>9</v>
      </c>
      <c r="R40" s="5">
        <f t="shared" si="37"/>
        <v>0.16666666666666666</v>
      </c>
      <c r="S40" s="4">
        <v>0</v>
      </c>
      <c r="T40" s="5">
        <f t="shared" si="38"/>
        <v>0</v>
      </c>
      <c r="U40" s="4">
        <v>1</v>
      </c>
      <c r="V40" s="6">
        <f t="shared" si="29"/>
        <v>1.8518518518518517E-2</v>
      </c>
    </row>
    <row r="41" spans="1:22" s="2" customFormat="1" ht="12.75" customHeight="1" x14ac:dyDescent="0.15">
      <c r="A41" s="22" t="s">
        <v>34</v>
      </c>
      <c r="B41" s="9">
        <v>1</v>
      </c>
      <c r="C41" s="8">
        <v>1</v>
      </c>
      <c r="D41" s="5">
        <f t="shared" si="30"/>
        <v>1</v>
      </c>
      <c r="E41" s="4">
        <v>0</v>
      </c>
      <c r="F41" s="5">
        <f t="shared" si="31"/>
        <v>0</v>
      </c>
      <c r="G41" s="4"/>
      <c r="H41" s="5">
        <f t="shared" si="32"/>
        <v>0</v>
      </c>
      <c r="I41" s="7">
        <v>0</v>
      </c>
      <c r="J41" s="5">
        <f t="shared" si="33"/>
        <v>0</v>
      </c>
      <c r="K41" s="4">
        <v>0</v>
      </c>
      <c r="L41" s="5">
        <f t="shared" si="34"/>
        <v>0</v>
      </c>
      <c r="M41" s="4">
        <v>0</v>
      </c>
      <c r="N41" s="5">
        <f t="shared" si="35"/>
        <v>0</v>
      </c>
      <c r="O41" s="4">
        <v>1</v>
      </c>
      <c r="P41" s="5">
        <f t="shared" si="36"/>
        <v>1</v>
      </c>
      <c r="Q41" s="4">
        <v>0</v>
      </c>
      <c r="R41" s="5">
        <f t="shared" si="37"/>
        <v>0</v>
      </c>
      <c r="S41" s="4">
        <v>0</v>
      </c>
      <c r="T41" s="5">
        <f t="shared" si="38"/>
        <v>0</v>
      </c>
      <c r="U41" s="4">
        <v>0</v>
      </c>
      <c r="V41" s="6">
        <f t="shared" si="29"/>
        <v>0</v>
      </c>
    </row>
    <row r="42" spans="1:22" s="2" customFormat="1" ht="12.75" customHeight="1" x14ac:dyDescent="0.15">
      <c r="A42" s="22" t="s">
        <v>35</v>
      </c>
      <c r="B42" s="9">
        <v>0</v>
      </c>
      <c r="C42" s="8"/>
      <c r="D42" s="5">
        <f t="shared" si="30"/>
        <v>0</v>
      </c>
      <c r="E42" s="4"/>
      <c r="F42" s="5">
        <f t="shared" si="31"/>
        <v>0</v>
      </c>
      <c r="G42" s="4"/>
      <c r="H42" s="5">
        <f t="shared" si="32"/>
        <v>0</v>
      </c>
      <c r="I42" s="7"/>
      <c r="J42" s="5">
        <f t="shared" si="33"/>
        <v>0</v>
      </c>
      <c r="K42" s="4"/>
      <c r="L42" s="5">
        <f t="shared" si="34"/>
        <v>0</v>
      </c>
      <c r="M42" s="4"/>
      <c r="N42" s="5">
        <f t="shared" si="35"/>
        <v>0</v>
      </c>
      <c r="O42" s="4"/>
      <c r="P42" s="5">
        <f t="shared" si="36"/>
        <v>0</v>
      </c>
      <c r="Q42" s="4"/>
      <c r="R42" s="5">
        <f t="shared" si="37"/>
        <v>0</v>
      </c>
      <c r="S42" s="4"/>
      <c r="T42" s="5">
        <f t="shared" si="38"/>
        <v>0</v>
      </c>
      <c r="U42" s="4"/>
      <c r="V42" s="6">
        <f t="shared" si="29"/>
        <v>0</v>
      </c>
    </row>
    <row r="43" spans="1:22" s="2" customFormat="1" ht="12.75" customHeight="1" x14ac:dyDescent="0.15">
      <c r="A43" s="22" t="s">
        <v>36</v>
      </c>
      <c r="B43" s="9">
        <v>0</v>
      </c>
      <c r="C43" s="8"/>
      <c r="D43" s="5">
        <f t="shared" si="30"/>
        <v>0</v>
      </c>
      <c r="E43" s="4"/>
      <c r="F43" s="5">
        <f t="shared" si="31"/>
        <v>0</v>
      </c>
      <c r="G43" s="4"/>
      <c r="H43" s="5">
        <f t="shared" si="32"/>
        <v>0</v>
      </c>
      <c r="I43" s="7"/>
      <c r="J43" s="5">
        <f t="shared" si="33"/>
        <v>0</v>
      </c>
      <c r="K43" s="4"/>
      <c r="L43" s="5">
        <f t="shared" si="34"/>
        <v>0</v>
      </c>
      <c r="M43" s="4"/>
      <c r="N43" s="5">
        <f t="shared" si="35"/>
        <v>0</v>
      </c>
      <c r="O43" s="4"/>
      <c r="P43" s="5">
        <f t="shared" si="36"/>
        <v>0</v>
      </c>
      <c r="Q43" s="4"/>
      <c r="R43" s="5">
        <f t="shared" si="37"/>
        <v>0</v>
      </c>
      <c r="S43" s="4"/>
      <c r="T43" s="5">
        <f t="shared" si="38"/>
        <v>0</v>
      </c>
      <c r="U43" s="4"/>
      <c r="V43" s="6">
        <f t="shared" si="29"/>
        <v>0</v>
      </c>
    </row>
    <row r="44" spans="1:22" s="2" customFormat="1" ht="12.75" customHeight="1" x14ac:dyDescent="0.15">
      <c r="A44" s="22" t="s">
        <v>37</v>
      </c>
      <c r="B44" s="9">
        <v>0</v>
      </c>
      <c r="C44" s="8"/>
      <c r="D44" s="5">
        <f t="shared" si="30"/>
        <v>0</v>
      </c>
      <c r="E44" s="4"/>
      <c r="F44" s="5">
        <f t="shared" si="31"/>
        <v>0</v>
      </c>
      <c r="G44" s="4"/>
      <c r="H44" s="5">
        <f t="shared" si="32"/>
        <v>0</v>
      </c>
      <c r="I44" s="7"/>
      <c r="J44" s="5">
        <f t="shared" si="33"/>
        <v>0</v>
      </c>
      <c r="K44" s="4"/>
      <c r="L44" s="5">
        <f t="shared" si="34"/>
        <v>0</v>
      </c>
      <c r="M44" s="4"/>
      <c r="N44" s="5">
        <f t="shared" si="35"/>
        <v>0</v>
      </c>
      <c r="O44" s="4"/>
      <c r="P44" s="5">
        <f t="shared" si="36"/>
        <v>0</v>
      </c>
      <c r="Q44" s="4"/>
      <c r="R44" s="5">
        <f t="shared" si="37"/>
        <v>0</v>
      </c>
      <c r="S44" s="4"/>
      <c r="T44" s="5">
        <f t="shared" si="38"/>
        <v>0</v>
      </c>
      <c r="U44" s="4"/>
      <c r="V44" s="6">
        <f t="shared" si="29"/>
        <v>0</v>
      </c>
    </row>
    <row r="45" spans="1:22" s="2" customFormat="1" ht="12.75" customHeight="1" x14ac:dyDescent="0.15">
      <c r="A45" s="22" t="s">
        <v>38</v>
      </c>
      <c r="B45" s="9">
        <v>0</v>
      </c>
      <c r="C45" s="8"/>
      <c r="D45" s="5">
        <f t="shared" si="30"/>
        <v>0</v>
      </c>
      <c r="E45" s="4"/>
      <c r="F45" s="5">
        <f t="shared" si="31"/>
        <v>0</v>
      </c>
      <c r="G45" s="4"/>
      <c r="H45" s="5">
        <f t="shared" si="32"/>
        <v>0</v>
      </c>
      <c r="I45" s="7"/>
      <c r="J45" s="5">
        <f t="shared" si="33"/>
        <v>0</v>
      </c>
      <c r="K45" s="4"/>
      <c r="L45" s="5">
        <f t="shared" si="34"/>
        <v>0</v>
      </c>
      <c r="M45" s="4"/>
      <c r="N45" s="5">
        <f t="shared" si="35"/>
        <v>0</v>
      </c>
      <c r="O45" s="4"/>
      <c r="P45" s="5">
        <f t="shared" si="36"/>
        <v>0</v>
      </c>
      <c r="Q45" s="4"/>
      <c r="R45" s="5">
        <f t="shared" si="37"/>
        <v>0</v>
      </c>
      <c r="S45" s="4"/>
      <c r="T45" s="5">
        <f t="shared" si="38"/>
        <v>0</v>
      </c>
      <c r="U45" s="4"/>
      <c r="V45" s="6">
        <f t="shared" si="29"/>
        <v>0</v>
      </c>
    </row>
    <row r="46" spans="1:22" s="2" customFormat="1" ht="12.75" customHeight="1" x14ac:dyDescent="0.15">
      <c r="A46" s="22" t="s">
        <v>39</v>
      </c>
      <c r="B46" s="9">
        <v>0</v>
      </c>
      <c r="C46" s="8"/>
      <c r="D46" s="5">
        <f t="shared" si="30"/>
        <v>0</v>
      </c>
      <c r="E46" s="4"/>
      <c r="F46" s="5">
        <f t="shared" si="31"/>
        <v>0</v>
      </c>
      <c r="G46" s="4"/>
      <c r="H46" s="5">
        <f t="shared" si="32"/>
        <v>0</v>
      </c>
      <c r="I46" s="7"/>
      <c r="J46" s="5">
        <f t="shared" si="33"/>
        <v>0</v>
      </c>
      <c r="K46" s="4"/>
      <c r="L46" s="5">
        <f t="shared" si="34"/>
        <v>0</v>
      </c>
      <c r="M46" s="4"/>
      <c r="N46" s="5">
        <f t="shared" si="35"/>
        <v>0</v>
      </c>
      <c r="O46" s="4"/>
      <c r="P46" s="5">
        <f t="shared" si="36"/>
        <v>0</v>
      </c>
      <c r="Q46" s="4"/>
      <c r="R46" s="5">
        <f t="shared" si="37"/>
        <v>0</v>
      </c>
      <c r="S46" s="4"/>
      <c r="T46" s="5">
        <f t="shared" si="38"/>
        <v>0</v>
      </c>
      <c r="U46" s="4"/>
      <c r="V46" s="6">
        <f t="shared" si="29"/>
        <v>0</v>
      </c>
    </row>
    <row r="47" spans="1:22" s="2" customFormat="1" ht="12.75" customHeight="1" x14ac:dyDescent="0.15">
      <c r="A47" s="22" t="s">
        <v>40</v>
      </c>
      <c r="B47" s="9">
        <v>2</v>
      </c>
      <c r="C47" s="8">
        <v>1</v>
      </c>
      <c r="D47" s="5">
        <f t="shared" si="30"/>
        <v>0.5</v>
      </c>
      <c r="E47" s="4">
        <v>1</v>
      </c>
      <c r="F47" s="5">
        <f t="shared" si="31"/>
        <v>0.5</v>
      </c>
      <c r="G47" s="4"/>
      <c r="H47" s="5">
        <f t="shared" si="32"/>
        <v>0</v>
      </c>
      <c r="I47" s="7">
        <v>0</v>
      </c>
      <c r="J47" s="5">
        <f t="shared" si="33"/>
        <v>0</v>
      </c>
      <c r="K47" s="4">
        <v>0</v>
      </c>
      <c r="L47" s="5">
        <f t="shared" si="34"/>
        <v>0</v>
      </c>
      <c r="M47" s="4">
        <v>0</v>
      </c>
      <c r="N47" s="5">
        <f t="shared" si="35"/>
        <v>0</v>
      </c>
      <c r="O47" s="4">
        <v>2</v>
      </c>
      <c r="P47" s="5">
        <f t="shared" si="36"/>
        <v>1</v>
      </c>
      <c r="Q47" s="4">
        <v>0</v>
      </c>
      <c r="R47" s="5">
        <f t="shared" si="37"/>
        <v>0</v>
      </c>
      <c r="S47" s="4">
        <v>0</v>
      </c>
      <c r="T47" s="5">
        <f t="shared" si="38"/>
        <v>0</v>
      </c>
      <c r="U47" s="4">
        <v>0</v>
      </c>
      <c r="V47" s="6">
        <f t="shared" si="29"/>
        <v>0</v>
      </c>
    </row>
    <row r="48" spans="1:22" s="2" customFormat="1" ht="12.75" customHeight="1" x14ac:dyDescent="0.15">
      <c r="A48" s="46" t="s">
        <v>42</v>
      </c>
      <c r="B48" s="31"/>
      <c r="C48" s="32"/>
      <c r="D48" s="33"/>
      <c r="E48" s="34"/>
      <c r="F48" s="33"/>
      <c r="G48" s="34"/>
      <c r="H48" s="35"/>
      <c r="I48" s="36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7"/>
    </row>
    <row r="49" spans="1:22" s="2" customFormat="1" ht="12.75" customHeight="1" x14ac:dyDescent="0.15">
      <c r="A49" s="22" t="s">
        <v>41</v>
      </c>
      <c r="B49" s="9">
        <v>61</v>
      </c>
      <c r="C49" s="8">
        <v>46</v>
      </c>
      <c r="D49" s="5">
        <f t="shared" ref="D49:F51" si="39">IF($B49&lt;&gt;0,C49/$B49,0)</f>
        <v>0.75409836065573765</v>
      </c>
      <c r="E49" s="4">
        <v>15</v>
      </c>
      <c r="F49" s="5">
        <f t="shared" si="39"/>
        <v>0.24590163934426229</v>
      </c>
      <c r="G49" s="4"/>
      <c r="H49" s="5">
        <f>IF($B49&lt;&gt;0,G49/$B49,0)</f>
        <v>0</v>
      </c>
      <c r="I49" s="7">
        <v>0</v>
      </c>
      <c r="J49" s="5">
        <f>IF($B49&lt;&gt;0,I49/$B49,0)</f>
        <v>0</v>
      </c>
      <c r="K49" s="4">
        <v>2</v>
      </c>
      <c r="L49" s="5">
        <f>IF($B49&lt;&gt;0,K49/$B49,0)</f>
        <v>3.2786885245901641E-2</v>
      </c>
      <c r="M49" s="4">
        <v>0</v>
      </c>
      <c r="N49" s="5">
        <f>IF($B49&lt;&gt;0,M49/$B49,0)</f>
        <v>0</v>
      </c>
      <c r="O49" s="4">
        <v>52</v>
      </c>
      <c r="P49" s="5">
        <f>IF($B49&lt;&gt;0,O49/$B49,0)</f>
        <v>0.85245901639344257</v>
      </c>
      <c r="Q49" s="4">
        <v>5</v>
      </c>
      <c r="R49" s="5">
        <f>IF($B49&lt;&gt;0,Q49/$B49,0)</f>
        <v>8.1967213114754092E-2</v>
      </c>
      <c r="S49" s="4">
        <v>0</v>
      </c>
      <c r="T49" s="5">
        <f>IF($B49&lt;&gt;0,S49/$B49,0)</f>
        <v>0</v>
      </c>
      <c r="U49" s="4">
        <v>2</v>
      </c>
      <c r="V49" s="6">
        <f t="shared" si="29"/>
        <v>3.2786885245901641E-2</v>
      </c>
    </row>
    <row r="50" spans="1:22" s="2" customFormat="1" ht="12.75" customHeight="1" x14ac:dyDescent="0.15">
      <c r="A50" s="22" t="s">
        <v>43</v>
      </c>
      <c r="B50" s="9">
        <v>0</v>
      </c>
      <c r="C50" s="8"/>
      <c r="D50" s="5">
        <f t="shared" ref="D50:F52" si="40">IF($B50&lt;&gt;0,C50/$B50,0)</f>
        <v>0</v>
      </c>
      <c r="E50" s="4"/>
      <c r="F50" s="5">
        <f t="shared" si="40"/>
        <v>0</v>
      </c>
      <c r="G50" s="4"/>
      <c r="H50" s="5">
        <f>IF($B50&lt;&gt;0,G50/$B50,0)</f>
        <v>0</v>
      </c>
      <c r="I50" s="7"/>
      <c r="J50" s="5">
        <f>IF($B50&lt;&gt;0,I50/$B50,0)</f>
        <v>0</v>
      </c>
      <c r="K50" s="4"/>
      <c r="L50" s="5">
        <f>IF($B50&lt;&gt;0,K50/$B50,0)</f>
        <v>0</v>
      </c>
      <c r="M50" s="4"/>
      <c r="N50" s="5">
        <f>IF($B50&lt;&gt;0,M50/$B50,0)</f>
        <v>0</v>
      </c>
      <c r="O50" s="4"/>
      <c r="P50" s="5">
        <f>IF($B50&lt;&gt;0,O50/$B50,0)</f>
        <v>0</v>
      </c>
      <c r="Q50" s="4"/>
      <c r="R50" s="5">
        <f>IF($B50&lt;&gt;0,Q50/$B50,0)</f>
        <v>0</v>
      </c>
      <c r="S50" s="4"/>
      <c r="T50" s="5">
        <f>IF($B50&lt;&gt;0,S50/$B50,0)</f>
        <v>0</v>
      </c>
      <c r="U50" s="4"/>
      <c r="V50" s="6">
        <f t="shared" si="29"/>
        <v>0</v>
      </c>
    </row>
    <row r="51" spans="1:22" s="2" customFormat="1" ht="12.75" customHeight="1" x14ac:dyDescent="0.15">
      <c r="A51" s="22" t="s">
        <v>44</v>
      </c>
      <c r="B51" s="9">
        <v>128</v>
      </c>
      <c r="C51" s="8">
        <v>85</v>
      </c>
      <c r="D51" s="5">
        <f t="shared" si="39"/>
        <v>0.6640625</v>
      </c>
      <c r="E51" s="4">
        <v>43</v>
      </c>
      <c r="F51" s="5">
        <f t="shared" si="39"/>
        <v>0.3359375</v>
      </c>
      <c r="G51" s="4"/>
      <c r="H51" s="5">
        <f>IF($B51&lt;&gt;0,G51/$B51,0)</f>
        <v>0</v>
      </c>
      <c r="I51" s="7">
        <v>1</v>
      </c>
      <c r="J51" s="5">
        <f>IF($B51&lt;&gt;0,I51/$B51,0)</f>
        <v>7.8125E-3</v>
      </c>
      <c r="K51" s="4">
        <v>1</v>
      </c>
      <c r="L51" s="5">
        <f>IF($B51&lt;&gt;0,K51/$B51,0)</f>
        <v>7.8125E-3</v>
      </c>
      <c r="M51" s="4">
        <v>1</v>
      </c>
      <c r="N51" s="5">
        <f>IF($B51&lt;&gt;0,M51/$B51,0)</f>
        <v>7.8125E-3</v>
      </c>
      <c r="O51" s="4">
        <v>110</v>
      </c>
      <c r="P51" s="5">
        <f>IF($B51&lt;&gt;0,O51/$B51,0)</f>
        <v>0.859375</v>
      </c>
      <c r="Q51" s="4">
        <v>4</v>
      </c>
      <c r="R51" s="5">
        <f>IF($B51&lt;&gt;0,Q51/$B51,0)</f>
        <v>3.125E-2</v>
      </c>
      <c r="S51" s="4">
        <v>1</v>
      </c>
      <c r="T51" s="5">
        <f>IF($B51&lt;&gt;0,S51/$B51,0)</f>
        <v>7.8125E-3</v>
      </c>
      <c r="U51" s="4">
        <v>10</v>
      </c>
      <c r="V51" s="6">
        <f t="shared" si="29"/>
        <v>7.8125E-2</v>
      </c>
    </row>
    <row r="52" spans="1:22" s="2" customFormat="1" ht="12.75" customHeight="1" x14ac:dyDescent="0.15">
      <c r="A52" s="22" t="s">
        <v>45</v>
      </c>
      <c r="B52" s="9">
        <v>0</v>
      </c>
      <c r="C52" s="8"/>
      <c r="D52" s="5">
        <f t="shared" si="40"/>
        <v>0</v>
      </c>
      <c r="E52" s="4"/>
      <c r="F52" s="5">
        <f t="shared" si="40"/>
        <v>0</v>
      </c>
      <c r="G52" s="4"/>
      <c r="H52" s="5">
        <f>IF($B52&lt;&gt;0,G52/$B52,0)</f>
        <v>0</v>
      </c>
      <c r="I52" s="7"/>
      <c r="J52" s="5">
        <f>IF($B52&lt;&gt;0,I52/$B52,0)</f>
        <v>0</v>
      </c>
      <c r="K52" s="4"/>
      <c r="L52" s="5">
        <f>IF($B52&lt;&gt;0,K52/$B52,0)</f>
        <v>0</v>
      </c>
      <c r="M52" s="4"/>
      <c r="N52" s="5">
        <f>IF($B52&lt;&gt;0,M52/$B52,0)</f>
        <v>0</v>
      </c>
      <c r="O52" s="4"/>
      <c r="P52" s="5">
        <f>IF($B52&lt;&gt;0,O52/$B52,0)</f>
        <v>0</v>
      </c>
      <c r="Q52" s="4"/>
      <c r="R52" s="5">
        <f>IF($B52&lt;&gt;0,Q52/$B52,0)</f>
        <v>0</v>
      </c>
      <c r="S52" s="4"/>
      <c r="T52" s="5">
        <f>IF($B52&lt;&gt;0,S52/$B52,0)</f>
        <v>0</v>
      </c>
      <c r="U52" s="4"/>
      <c r="V52" s="6">
        <f t="shared" si="29"/>
        <v>0</v>
      </c>
    </row>
    <row r="53" spans="1:22" s="2" customFormat="1" ht="12.75" customHeight="1" x14ac:dyDescent="0.15">
      <c r="A53" s="46" t="s">
        <v>46</v>
      </c>
      <c r="B53" s="31"/>
      <c r="C53" s="32"/>
      <c r="D53" s="33"/>
      <c r="E53" s="34"/>
      <c r="F53" s="33"/>
      <c r="G53" s="34"/>
      <c r="H53" s="35"/>
      <c r="I53" s="36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7"/>
    </row>
    <row r="54" spans="1:22" s="2" customFormat="1" ht="12.75" customHeight="1" x14ac:dyDescent="0.15">
      <c r="A54" s="22" t="s">
        <v>47</v>
      </c>
      <c r="B54" s="9">
        <v>0</v>
      </c>
      <c r="C54" s="8"/>
      <c r="D54" s="5">
        <f>IF($B54&lt;&gt;0,C54/$B54,0)</f>
        <v>0</v>
      </c>
      <c r="E54" s="4"/>
      <c r="F54" s="5">
        <f>IF($B54&lt;&gt;0,E54/$B54,0)</f>
        <v>0</v>
      </c>
      <c r="G54" s="4"/>
      <c r="H54" s="5">
        <f>IF($B54&lt;&gt;0,G54/$B54,0)</f>
        <v>0</v>
      </c>
      <c r="I54" s="7"/>
      <c r="J54" s="5">
        <f>IF($B54&lt;&gt;0,I54/$B54,0)</f>
        <v>0</v>
      </c>
      <c r="K54" s="4"/>
      <c r="L54" s="5">
        <f>IF($B54&lt;&gt;0,K54/$B54,0)</f>
        <v>0</v>
      </c>
      <c r="M54" s="4"/>
      <c r="N54" s="5">
        <f>IF($B54&lt;&gt;0,M54/$B54,0)</f>
        <v>0</v>
      </c>
      <c r="O54" s="4"/>
      <c r="P54" s="5">
        <f>IF($B54&lt;&gt;0,O54/$B54,0)</f>
        <v>0</v>
      </c>
      <c r="Q54" s="4"/>
      <c r="R54" s="5">
        <f>IF($B54&lt;&gt;0,Q54/$B54,0)</f>
        <v>0</v>
      </c>
      <c r="S54" s="4"/>
      <c r="T54" s="5">
        <f>IF($B54&lt;&gt;0,S54/$B54,0)</f>
        <v>0</v>
      </c>
      <c r="U54" s="4"/>
      <c r="V54" s="6">
        <f t="shared" si="29"/>
        <v>0</v>
      </c>
    </row>
    <row r="55" spans="1:22" s="2" customFormat="1" ht="12.75" customHeight="1" x14ac:dyDescent="0.15">
      <c r="A55" s="46" t="s">
        <v>48</v>
      </c>
      <c r="B55" s="31"/>
      <c r="C55" s="32"/>
      <c r="D55" s="33"/>
      <c r="E55" s="34"/>
      <c r="F55" s="33"/>
      <c r="G55" s="34"/>
      <c r="H55" s="35"/>
      <c r="I55" s="36"/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7"/>
    </row>
    <row r="56" spans="1:22" s="2" customFormat="1" ht="12.75" customHeight="1" x14ac:dyDescent="0.15">
      <c r="A56" s="22" t="s">
        <v>49</v>
      </c>
      <c r="B56" s="9">
        <v>143</v>
      </c>
      <c r="C56" s="8">
        <v>124</v>
      </c>
      <c r="D56" s="5">
        <f t="shared" ref="D56:F58" si="41">IF($B56&lt;&gt;0,C56/$B56,0)</f>
        <v>0.86713286713286708</v>
      </c>
      <c r="E56" s="4">
        <v>19</v>
      </c>
      <c r="F56" s="5">
        <f t="shared" si="41"/>
        <v>0.13286713286713286</v>
      </c>
      <c r="G56" s="4"/>
      <c r="H56" s="5">
        <f>IF($B56&lt;&gt;0,G56/$B56,0)</f>
        <v>0</v>
      </c>
      <c r="I56" s="7">
        <v>0</v>
      </c>
      <c r="J56" s="5">
        <f>IF($B56&lt;&gt;0,I56/$B56,0)</f>
        <v>0</v>
      </c>
      <c r="K56" s="4">
        <v>3</v>
      </c>
      <c r="L56" s="5">
        <f>IF($B56&lt;&gt;0,K56/$B56,0)</f>
        <v>2.097902097902098E-2</v>
      </c>
      <c r="M56" s="4">
        <v>0</v>
      </c>
      <c r="N56" s="5">
        <f>IF($B56&lt;&gt;0,M56/$B56,0)</f>
        <v>0</v>
      </c>
      <c r="O56" s="4">
        <v>126</v>
      </c>
      <c r="P56" s="5">
        <f>IF($B56&lt;&gt;0,O56/$B56,0)</f>
        <v>0.88111888111888115</v>
      </c>
      <c r="Q56" s="4">
        <v>6</v>
      </c>
      <c r="R56" s="5">
        <f>IF($B56&lt;&gt;0,Q56/$B56,0)</f>
        <v>4.195804195804196E-2</v>
      </c>
      <c r="S56" s="4">
        <v>0</v>
      </c>
      <c r="T56" s="5">
        <f>IF($B56&lt;&gt;0,S56/$B56,0)</f>
        <v>0</v>
      </c>
      <c r="U56" s="4">
        <v>8</v>
      </c>
      <c r="V56" s="6">
        <f t="shared" si="29"/>
        <v>5.5944055944055944E-2</v>
      </c>
    </row>
    <row r="57" spans="1:22" s="2" customFormat="1" ht="12.75" customHeight="1" x14ac:dyDescent="0.15">
      <c r="A57" s="22" t="s">
        <v>50</v>
      </c>
      <c r="B57" s="9">
        <v>0</v>
      </c>
      <c r="C57" s="8"/>
      <c r="D57" s="5">
        <f t="shared" si="41"/>
        <v>0</v>
      </c>
      <c r="E57" s="4"/>
      <c r="F57" s="5">
        <f t="shared" si="41"/>
        <v>0</v>
      </c>
      <c r="G57" s="4"/>
      <c r="H57" s="5">
        <f>IF($B57&lt;&gt;0,G57/$B57,0)</f>
        <v>0</v>
      </c>
      <c r="I57" s="7"/>
      <c r="J57" s="5">
        <f>IF($B57&lt;&gt;0,I57/$B57,0)</f>
        <v>0</v>
      </c>
      <c r="K57" s="4"/>
      <c r="L57" s="5">
        <f>IF($B57&lt;&gt;0,K57/$B57,0)</f>
        <v>0</v>
      </c>
      <c r="M57" s="4"/>
      <c r="N57" s="5">
        <f>IF($B57&lt;&gt;0,M57/$B57,0)</f>
        <v>0</v>
      </c>
      <c r="O57" s="4"/>
      <c r="P57" s="5">
        <f>IF($B57&lt;&gt;0,O57/$B57,0)</f>
        <v>0</v>
      </c>
      <c r="Q57" s="4"/>
      <c r="R57" s="5">
        <f>IF($B57&lt;&gt;0,Q57/$B57,0)</f>
        <v>0</v>
      </c>
      <c r="S57" s="4"/>
      <c r="T57" s="5">
        <f>IF($B57&lt;&gt;0,S57/$B57,0)</f>
        <v>0</v>
      </c>
      <c r="U57" s="4"/>
      <c r="V57" s="6">
        <f>IF($B57&lt;&gt;0,U57/$B57,0)</f>
        <v>0</v>
      </c>
    </row>
    <row r="58" spans="1:22" s="2" customFormat="1" ht="12.75" customHeight="1" x14ac:dyDescent="0.15">
      <c r="A58" s="22" t="s">
        <v>51</v>
      </c>
      <c r="B58" s="9">
        <v>0</v>
      </c>
      <c r="C58" s="8"/>
      <c r="D58" s="5">
        <f t="shared" si="41"/>
        <v>0</v>
      </c>
      <c r="E58" s="4"/>
      <c r="F58" s="5">
        <f t="shared" si="41"/>
        <v>0</v>
      </c>
      <c r="G58" s="4"/>
      <c r="H58" s="5">
        <f>IF($B58&lt;&gt;0,G58/$B58,0)</f>
        <v>0</v>
      </c>
      <c r="I58" s="7"/>
      <c r="J58" s="5">
        <f>IF($B58&lt;&gt;0,I58/$B58,0)</f>
        <v>0</v>
      </c>
      <c r="K58" s="4"/>
      <c r="L58" s="5">
        <f>IF($B58&lt;&gt;0,K58/$B58,0)</f>
        <v>0</v>
      </c>
      <c r="M58" s="4"/>
      <c r="N58" s="5">
        <f>IF($B58&lt;&gt;0,M58/$B58,0)</f>
        <v>0</v>
      </c>
      <c r="O58" s="4"/>
      <c r="P58" s="5">
        <f>IF($B58&lt;&gt;0,O58/$B58,0)</f>
        <v>0</v>
      </c>
      <c r="Q58" s="4"/>
      <c r="R58" s="5">
        <f>IF($B58&lt;&gt;0,Q58/$B58,0)</f>
        <v>0</v>
      </c>
      <c r="S58" s="4"/>
      <c r="T58" s="5">
        <f>IF($B58&lt;&gt;0,S58/$B58,0)</f>
        <v>0</v>
      </c>
      <c r="U58" s="4"/>
      <c r="V58" s="6">
        <f t="shared" si="29"/>
        <v>0</v>
      </c>
    </row>
    <row r="59" spans="1:22" s="2" customFormat="1" ht="12.75" customHeight="1" x14ac:dyDescent="0.15">
      <c r="A59" s="46" t="s">
        <v>52</v>
      </c>
      <c r="B59" s="31"/>
      <c r="C59" s="32"/>
      <c r="D59" s="33"/>
      <c r="E59" s="34"/>
      <c r="F59" s="33"/>
      <c r="G59" s="34"/>
      <c r="H59" s="35"/>
      <c r="I59" s="36"/>
      <c r="J59" s="33"/>
      <c r="K59" s="34"/>
      <c r="L59" s="33"/>
      <c r="M59" s="34"/>
      <c r="N59" s="33"/>
      <c r="O59" s="34"/>
      <c r="P59" s="33"/>
      <c r="Q59" s="34"/>
      <c r="R59" s="33"/>
      <c r="S59" s="34"/>
      <c r="T59" s="33"/>
      <c r="U59" s="34"/>
      <c r="V59" s="37"/>
    </row>
    <row r="60" spans="1:22" s="2" customFormat="1" ht="12.75" customHeight="1" x14ac:dyDescent="0.15">
      <c r="A60" s="22" t="s">
        <v>53</v>
      </c>
      <c r="B60" s="9">
        <v>0</v>
      </c>
      <c r="C60" s="8"/>
      <c r="D60" s="5">
        <f>IF($B60&lt;&gt;0,C60/$B60,0)</f>
        <v>0</v>
      </c>
      <c r="E60" s="4"/>
      <c r="F60" s="5">
        <f>IF($B60&lt;&gt;0,E60/$B60,0)</f>
        <v>0</v>
      </c>
      <c r="G60" s="4"/>
      <c r="H60" s="5">
        <f>IF($B60&lt;&gt;0,G60/$B60,0)</f>
        <v>0</v>
      </c>
      <c r="I60" s="7"/>
      <c r="J60" s="5">
        <f>IF($B60&lt;&gt;0,I60/$B60,0)</f>
        <v>0</v>
      </c>
      <c r="K60" s="4"/>
      <c r="L60" s="5">
        <f>IF($B60&lt;&gt;0,K60/$B60,0)</f>
        <v>0</v>
      </c>
      <c r="M60" s="4"/>
      <c r="N60" s="5">
        <f>IF($B60&lt;&gt;0,M60/$B60,0)</f>
        <v>0</v>
      </c>
      <c r="O60" s="4"/>
      <c r="P60" s="5">
        <f>IF($B60&lt;&gt;0,O60/$B60,0)</f>
        <v>0</v>
      </c>
      <c r="Q60" s="4"/>
      <c r="R60" s="5">
        <f>IF($B60&lt;&gt;0,Q60/$B60,0)</f>
        <v>0</v>
      </c>
      <c r="S60" s="4"/>
      <c r="T60" s="5">
        <f>IF($B60&lt;&gt;0,S60/$B60,0)</f>
        <v>0</v>
      </c>
      <c r="U60" s="4"/>
      <c r="V60" s="6">
        <f>IF($B60&lt;&gt;0,U60/$B60,0)</f>
        <v>0</v>
      </c>
    </row>
    <row r="61" spans="1:22" s="2" customFormat="1" ht="12.75" customHeight="1" x14ac:dyDescent="0.15">
      <c r="A61" s="22" t="s">
        <v>54</v>
      </c>
      <c r="B61" s="9">
        <v>13</v>
      </c>
      <c r="C61" s="8">
        <v>10</v>
      </c>
      <c r="D61" s="5">
        <f>IF($B61&lt;&gt;0,C61/$B61,0)</f>
        <v>0.76923076923076927</v>
      </c>
      <c r="E61" s="4">
        <v>3</v>
      </c>
      <c r="F61" s="5">
        <f>IF($B61&lt;&gt;0,E61/$B61,0)</f>
        <v>0.23076923076923078</v>
      </c>
      <c r="G61" s="4"/>
      <c r="H61" s="5">
        <f>IF($B61&lt;&gt;0,G61/$B61,0)</f>
        <v>0</v>
      </c>
      <c r="I61" s="7">
        <v>0</v>
      </c>
      <c r="J61" s="5">
        <f>IF($B61&lt;&gt;0,I61/$B61,0)</f>
        <v>0</v>
      </c>
      <c r="K61" s="4">
        <v>0</v>
      </c>
      <c r="L61" s="5">
        <f>IF($B61&lt;&gt;0,K61/$B61,0)</f>
        <v>0</v>
      </c>
      <c r="M61" s="4">
        <v>0</v>
      </c>
      <c r="N61" s="5">
        <f>IF($B61&lt;&gt;0,M61/$B61,0)</f>
        <v>0</v>
      </c>
      <c r="O61" s="4">
        <v>13</v>
      </c>
      <c r="P61" s="5">
        <f>IF($B61&lt;&gt;0,O61/$B61,0)</f>
        <v>1</v>
      </c>
      <c r="Q61" s="4">
        <v>0</v>
      </c>
      <c r="R61" s="5">
        <f>IF($B61&lt;&gt;0,Q61/$B61,0)</f>
        <v>0</v>
      </c>
      <c r="S61" s="4">
        <v>0</v>
      </c>
      <c r="T61" s="5">
        <f>IF($B61&lt;&gt;0,S61/$B61,0)</f>
        <v>0</v>
      </c>
      <c r="U61" s="4">
        <v>0</v>
      </c>
      <c r="V61" s="6">
        <f>IF($B61&lt;&gt;0,U61/$B61,0)</f>
        <v>0</v>
      </c>
    </row>
    <row r="62" spans="1:22" s="2" customFormat="1" ht="12.75" customHeight="1" x14ac:dyDescent="0.15">
      <c r="A62" s="22" t="s">
        <v>55</v>
      </c>
      <c r="B62" s="9">
        <v>156</v>
      </c>
      <c r="C62" s="8">
        <v>126</v>
      </c>
      <c r="D62" s="5">
        <f>IF($B62&lt;&gt;0,C62/$B62,0)</f>
        <v>0.80769230769230771</v>
      </c>
      <c r="E62" s="4">
        <v>30</v>
      </c>
      <c r="F62" s="5">
        <f>IF($B62&lt;&gt;0,E62/$B62,0)</f>
        <v>0.19230769230769232</v>
      </c>
      <c r="G62" s="4"/>
      <c r="H62" s="5">
        <f>IF($B62&lt;&gt;0,G62/$B62,0)</f>
        <v>0</v>
      </c>
      <c r="I62" s="7">
        <v>0</v>
      </c>
      <c r="J62" s="5">
        <f>IF($B62&lt;&gt;0,I62/$B62,0)</f>
        <v>0</v>
      </c>
      <c r="K62" s="4">
        <v>4</v>
      </c>
      <c r="L62" s="5">
        <f>IF($B62&lt;&gt;0,K62/$B62,0)</f>
        <v>2.564102564102564E-2</v>
      </c>
      <c r="M62" s="4">
        <v>1</v>
      </c>
      <c r="N62" s="5">
        <f>IF($B62&lt;&gt;0,M62/$B62,0)</f>
        <v>6.41025641025641E-3</v>
      </c>
      <c r="O62" s="4">
        <v>140</v>
      </c>
      <c r="P62" s="5">
        <f>IF($B62&lt;&gt;0,O62/$B62,0)</f>
        <v>0.89743589743589747</v>
      </c>
      <c r="Q62" s="4">
        <v>7</v>
      </c>
      <c r="R62" s="5">
        <f>IF($B62&lt;&gt;0,Q62/$B62,0)</f>
        <v>4.4871794871794872E-2</v>
      </c>
      <c r="S62" s="4">
        <v>1</v>
      </c>
      <c r="T62" s="5">
        <f>IF($B62&lt;&gt;0,S62/$B62,0)</f>
        <v>6.41025641025641E-3</v>
      </c>
      <c r="U62" s="4">
        <v>3</v>
      </c>
      <c r="V62" s="6">
        <f>IF($B62&lt;&gt;0,U62/$B62,0)</f>
        <v>1.9230769230769232E-2</v>
      </c>
    </row>
    <row r="63" spans="1:22" s="2" customFormat="1" ht="12.75" customHeight="1" x14ac:dyDescent="0.15">
      <c r="A63" s="46" t="s">
        <v>56</v>
      </c>
      <c r="B63" s="31"/>
      <c r="C63" s="32"/>
      <c r="D63" s="33"/>
      <c r="E63" s="34"/>
      <c r="F63" s="33"/>
      <c r="G63" s="34"/>
      <c r="H63" s="35"/>
      <c r="I63" s="36"/>
      <c r="J63" s="33"/>
      <c r="K63" s="34"/>
      <c r="L63" s="33"/>
      <c r="M63" s="34"/>
      <c r="N63" s="33"/>
      <c r="O63" s="34"/>
      <c r="P63" s="33"/>
      <c r="Q63" s="34"/>
      <c r="R63" s="33"/>
      <c r="S63" s="34"/>
      <c r="T63" s="33"/>
      <c r="U63" s="34"/>
      <c r="V63" s="37"/>
    </row>
    <row r="64" spans="1:22" s="2" customFormat="1" ht="12.75" customHeight="1" x14ac:dyDescent="0.15">
      <c r="A64" s="22" t="s">
        <v>57</v>
      </c>
      <c r="B64" s="9">
        <v>53</v>
      </c>
      <c r="C64" s="8">
        <v>42</v>
      </c>
      <c r="D64" s="5">
        <f>IF($B64&lt;&gt;0,C64/$B64,0)</f>
        <v>0.79245283018867929</v>
      </c>
      <c r="E64" s="4">
        <v>11</v>
      </c>
      <c r="F64" s="5">
        <f>IF($B64&lt;&gt;0,E64/$B64,0)</f>
        <v>0.20754716981132076</v>
      </c>
      <c r="G64" s="4"/>
      <c r="H64" s="5">
        <f t="shared" ref="H64:H71" si="42">IF($B64&lt;&gt;0,G64/$B64,0)</f>
        <v>0</v>
      </c>
      <c r="I64" s="7">
        <v>1</v>
      </c>
      <c r="J64" s="5">
        <f t="shared" ref="J64:J71" si="43">IF($B64&lt;&gt;0,I64/$B64,0)</f>
        <v>1.8867924528301886E-2</v>
      </c>
      <c r="K64" s="4">
        <v>1</v>
      </c>
      <c r="L64" s="5">
        <f t="shared" ref="L64:L71" si="44">IF($B64&lt;&gt;0,K64/$B64,0)</f>
        <v>1.8867924528301886E-2</v>
      </c>
      <c r="M64" s="4">
        <v>0</v>
      </c>
      <c r="N64" s="5">
        <f t="shared" ref="N64:N71" si="45">IF($B64&lt;&gt;0,M64/$B64,0)</f>
        <v>0</v>
      </c>
      <c r="O64" s="4">
        <v>44</v>
      </c>
      <c r="P64" s="5">
        <f t="shared" ref="P64:P71" si="46">IF($B64&lt;&gt;0,O64/$B64,0)</f>
        <v>0.83018867924528306</v>
      </c>
      <c r="Q64" s="4">
        <v>2</v>
      </c>
      <c r="R64" s="5">
        <f t="shared" ref="R64:R71" si="47">IF($B64&lt;&gt;0,Q64/$B64,0)</f>
        <v>3.7735849056603772E-2</v>
      </c>
      <c r="S64" s="4">
        <v>0</v>
      </c>
      <c r="T64" s="5">
        <f t="shared" ref="T64:T71" si="48">IF($B64&lt;&gt;0,S64/$B64,0)</f>
        <v>0</v>
      </c>
      <c r="U64" s="4">
        <v>5</v>
      </c>
      <c r="V64" s="6">
        <f t="shared" ref="V64:V70" si="49">IF($B64&lt;&gt;0,U64/$B64,0)</f>
        <v>9.4339622641509441E-2</v>
      </c>
    </row>
    <row r="65" spans="1:22" s="2" customFormat="1" ht="12.75" customHeight="1" x14ac:dyDescent="0.15">
      <c r="A65" s="22" t="s">
        <v>58</v>
      </c>
      <c r="B65" s="9">
        <v>21</v>
      </c>
      <c r="C65" s="8">
        <v>15</v>
      </c>
      <c r="D65" s="5">
        <f>IF($B65&lt;&gt;0,C65/$B65,0)</f>
        <v>0.7142857142857143</v>
      </c>
      <c r="E65" s="4">
        <v>6</v>
      </c>
      <c r="F65" s="5">
        <f>IF($B65&lt;&gt;0,E65/$B65,0)</f>
        <v>0.2857142857142857</v>
      </c>
      <c r="G65" s="4"/>
      <c r="H65" s="5">
        <f t="shared" si="42"/>
        <v>0</v>
      </c>
      <c r="I65" s="7">
        <v>0</v>
      </c>
      <c r="J65" s="5">
        <f t="shared" si="43"/>
        <v>0</v>
      </c>
      <c r="K65" s="4">
        <v>0</v>
      </c>
      <c r="L65" s="5">
        <f t="shared" si="44"/>
        <v>0</v>
      </c>
      <c r="M65" s="4">
        <v>0</v>
      </c>
      <c r="N65" s="5">
        <f t="shared" si="45"/>
        <v>0</v>
      </c>
      <c r="O65" s="4">
        <v>16</v>
      </c>
      <c r="P65" s="5">
        <f t="shared" si="46"/>
        <v>0.76190476190476186</v>
      </c>
      <c r="Q65" s="4">
        <v>3</v>
      </c>
      <c r="R65" s="5">
        <f t="shared" si="47"/>
        <v>0.14285714285714285</v>
      </c>
      <c r="S65" s="4">
        <v>0</v>
      </c>
      <c r="T65" s="5">
        <f t="shared" si="48"/>
        <v>0</v>
      </c>
      <c r="U65" s="4">
        <v>2</v>
      </c>
      <c r="V65" s="6">
        <f t="shared" si="49"/>
        <v>9.5238095238095233E-2</v>
      </c>
    </row>
    <row r="66" spans="1:22" s="2" customFormat="1" ht="12.75" customHeight="1" x14ac:dyDescent="0.15">
      <c r="A66" s="22" t="s">
        <v>59</v>
      </c>
      <c r="B66" s="9">
        <v>0</v>
      </c>
      <c r="C66" s="8"/>
      <c r="D66" s="5">
        <f t="shared" ref="D66:F73" si="50">IF($B66&lt;&gt;0,C66/$B66,0)</f>
        <v>0</v>
      </c>
      <c r="E66" s="4"/>
      <c r="F66" s="5">
        <f t="shared" si="50"/>
        <v>0</v>
      </c>
      <c r="G66" s="4"/>
      <c r="H66" s="5">
        <f t="shared" si="42"/>
        <v>0</v>
      </c>
      <c r="I66" s="7"/>
      <c r="J66" s="5">
        <f t="shared" si="43"/>
        <v>0</v>
      </c>
      <c r="K66" s="4"/>
      <c r="L66" s="5">
        <f t="shared" si="44"/>
        <v>0</v>
      </c>
      <c r="M66" s="4"/>
      <c r="N66" s="5">
        <f t="shared" si="45"/>
        <v>0</v>
      </c>
      <c r="O66" s="4"/>
      <c r="P66" s="5">
        <f t="shared" si="46"/>
        <v>0</v>
      </c>
      <c r="Q66" s="4"/>
      <c r="R66" s="5">
        <f t="shared" si="47"/>
        <v>0</v>
      </c>
      <c r="S66" s="4"/>
      <c r="T66" s="5">
        <f t="shared" si="48"/>
        <v>0</v>
      </c>
      <c r="U66" s="4"/>
      <c r="V66" s="6">
        <f t="shared" si="49"/>
        <v>0</v>
      </c>
    </row>
    <row r="67" spans="1:22" s="2" customFormat="1" ht="12.75" customHeight="1" x14ac:dyDescent="0.15">
      <c r="A67" s="22" t="s">
        <v>60</v>
      </c>
      <c r="B67" s="9">
        <v>2</v>
      </c>
      <c r="C67" s="8">
        <v>0</v>
      </c>
      <c r="D67" s="5">
        <f t="shared" si="50"/>
        <v>0</v>
      </c>
      <c r="E67" s="4">
        <v>2</v>
      </c>
      <c r="F67" s="5">
        <f t="shared" si="50"/>
        <v>1</v>
      </c>
      <c r="G67" s="4"/>
      <c r="H67" s="5">
        <f t="shared" si="42"/>
        <v>0</v>
      </c>
      <c r="I67" s="7">
        <v>0</v>
      </c>
      <c r="J67" s="5">
        <f t="shared" si="43"/>
        <v>0</v>
      </c>
      <c r="K67" s="4">
        <v>0</v>
      </c>
      <c r="L67" s="5">
        <f t="shared" si="44"/>
        <v>0</v>
      </c>
      <c r="M67" s="4">
        <v>0</v>
      </c>
      <c r="N67" s="5">
        <f t="shared" si="45"/>
        <v>0</v>
      </c>
      <c r="O67" s="4">
        <v>2</v>
      </c>
      <c r="P67" s="5">
        <f t="shared" si="46"/>
        <v>1</v>
      </c>
      <c r="Q67" s="4">
        <v>0</v>
      </c>
      <c r="R67" s="5">
        <f t="shared" si="47"/>
        <v>0</v>
      </c>
      <c r="S67" s="4">
        <v>0</v>
      </c>
      <c r="T67" s="5">
        <f t="shared" si="48"/>
        <v>0</v>
      </c>
      <c r="U67" s="4">
        <v>0</v>
      </c>
      <c r="V67" s="6">
        <f t="shared" si="49"/>
        <v>0</v>
      </c>
    </row>
    <row r="68" spans="1:22" s="2" customFormat="1" ht="12.75" customHeight="1" x14ac:dyDescent="0.15">
      <c r="A68" s="22" t="s">
        <v>61</v>
      </c>
      <c r="B68" s="9">
        <v>7</v>
      </c>
      <c r="C68" s="8">
        <v>7</v>
      </c>
      <c r="D68" s="5">
        <f t="shared" si="50"/>
        <v>1</v>
      </c>
      <c r="E68" s="4">
        <v>0</v>
      </c>
      <c r="F68" s="5">
        <f t="shared" si="50"/>
        <v>0</v>
      </c>
      <c r="G68" s="4"/>
      <c r="H68" s="5">
        <f t="shared" si="42"/>
        <v>0</v>
      </c>
      <c r="I68" s="7">
        <v>0</v>
      </c>
      <c r="J68" s="5">
        <f t="shared" si="43"/>
        <v>0</v>
      </c>
      <c r="K68" s="4">
        <v>0</v>
      </c>
      <c r="L68" s="5">
        <f t="shared" si="44"/>
        <v>0</v>
      </c>
      <c r="M68" s="4">
        <v>0</v>
      </c>
      <c r="N68" s="5">
        <f t="shared" si="45"/>
        <v>0</v>
      </c>
      <c r="O68" s="4">
        <v>7</v>
      </c>
      <c r="P68" s="5">
        <f t="shared" si="46"/>
        <v>1</v>
      </c>
      <c r="Q68" s="4">
        <v>0</v>
      </c>
      <c r="R68" s="5">
        <f t="shared" si="47"/>
        <v>0</v>
      </c>
      <c r="S68" s="4">
        <v>0</v>
      </c>
      <c r="T68" s="5">
        <f t="shared" si="48"/>
        <v>0</v>
      </c>
      <c r="U68" s="4">
        <v>0</v>
      </c>
      <c r="V68" s="6">
        <f t="shared" si="49"/>
        <v>0</v>
      </c>
    </row>
    <row r="69" spans="1:22" s="2" customFormat="1" ht="12.75" customHeight="1" x14ac:dyDescent="0.15">
      <c r="A69" s="22" t="s">
        <v>62</v>
      </c>
      <c r="B69" s="9">
        <v>0</v>
      </c>
      <c r="C69" s="8"/>
      <c r="D69" s="5">
        <f t="shared" si="50"/>
        <v>0</v>
      </c>
      <c r="E69" s="4"/>
      <c r="F69" s="5">
        <f t="shared" si="50"/>
        <v>0</v>
      </c>
      <c r="G69" s="4"/>
      <c r="H69" s="5">
        <f t="shared" si="42"/>
        <v>0</v>
      </c>
      <c r="I69" s="7"/>
      <c r="J69" s="5">
        <f t="shared" si="43"/>
        <v>0</v>
      </c>
      <c r="K69" s="4"/>
      <c r="L69" s="5">
        <f t="shared" si="44"/>
        <v>0</v>
      </c>
      <c r="M69" s="4"/>
      <c r="N69" s="5">
        <f t="shared" si="45"/>
        <v>0</v>
      </c>
      <c r="O69" s="4"/>
      <c r="P69" s="5">
        <f t="shared" si="46"/>
        <v>0</v>
      </c>
      <c r="Q69" s="4"/>
      <c r="R69" s="5">
        <f t="shared" si="47"/>
        <v>0</v>
      </c>
      <c r="S69" s="4"/>
      <c r="T69" s="5">
        <f t="shared" si="48"/>
        <v>0</v>
      </c>
      <c r="U69" s="4"/>
      <c r="V69" s="6">
        <f t="shared" si="49"/>
        <v>0</v>
      </c>
    </row>
    <row r="70" spans="1:22" s="2" customFormat="1" ht="12.75" customHeight="1" x14ac:dyDescent="0.15">
      <c r="A70" s="22" t="s">
        <v>63</v>
      </c>
      <c r="B70" s="9">
        <v>28</v>
      </c>
      <c r="C70" s="8">
        <v>17</v>
      </c>
      <c r="D70" s="5">
        <f t="shared" si="50"/>
        <v>0.6071428571428571</v>
      </c>
      <c r="E70" s="4">
        <v>11</v>
      </c>
      <c r="F70" s="5">
        <f t="shared" si="50"/>
        <v>0.39285714285714285</v>
      </c>
      <c r="G70" s="4"/>
      <c r="H70" s="5">
        <f t="shared" si="42"/>
        <v>0</v>
      </c>
      <c r="I70" s="7">
        <v>0</v>
      </c>
      <c r="J70" s="5">
        <f t="shared" si="43"/>
        <v>0</v>
      </c>
      <c r="K70" s="4">
        <v>1</v>
      </c>
      <c r="L70" s="5">
        <f t="shared" si="44"/>
        <v>3.5714285714285712E-2</v>
      </c>
      <c r="M70" s="4">
        <v>1</v>
      </c>
      <c r="N70" s="5">
        <f t="shared" si="45"/>
        <v>3.5714285714285712E-2</v>
      </c>
      <c r="O70" s="4">
        <v>23</v>
      </c>
      <c r="P70" s="5">
        <f t="shared" si="46"/>
        <v>0.8214285714285714</v>
      </c>
      <c r="Q70" s="4">
        <v>2</v>
      </c>
      <c r="R70" s="5">
        <f t="shared" si="47"/>
        <v>7.1428571428571425E-2</v>
      </c>
      <c r="S70" s="4">
        <v>0</v>
      </c>
      <c r="T70" s="5">
        <f t="shared" si="48"/>
        <v>0</v>
      </c>
      <c r="U70" s="4">
        <v>1</v>
      </c>
      <c r="V70" s="6">
        <f t="shared" si="49"/>
        <v>3.5714285714285712E-2</v>
      </c>
    </row>
    <row r="71" spans="1:22" s="2" customFormat="1" ht="12.75" customHeight="1" x14ac:dyDescent="0.15">
      <c r="A71" s="22" t="s">
        <v>64</v>
      </c>
      <c r="B71" s="9">
        <v>24</v>
      </c>
      <c r="C71" s="8">
        <v>15</v>
      </c>
      <c r="D71" s="5">
        <f t="shared" si="50"/>
        <v>0.625</v>
      </c>
      <c r="E71" s="4">
        <v>9</v>
      </c>
      <c r="F71" s="5">
        <f t="shared" si="50"/>
        <v>0.375</v>
      </c>
      <c r="G71" s="4"/>
      <c r="H71" s="5">
        <f t="shared" si="42"/>
        <v>0</v>
      </c>
      <c r="I71" s="7">
        <v>0</v>
      </c>
      <c r="J71" s="5">
        <f t="shared" si="43"/>
        <v>0</v>
      </c>
      <c r="K71" s="4">
        <v>0</v>
      </c>
      <c r="L71" s="5">
        <f t="shared" si="44"/>
        <v>0</v>
      </c>
      <c r="M71" s="4">
        <v>0</v>
      </c>
      <c r="N71" s="5">
        <f t="shared" si="45"/>
        <v>0</v>
      </c>
      <c r="O71" s="4">
        <v>21</v>
      </c>
      <c r="P71" s="5">
        <f t="shared" si="46"/>
        <v>0.875</v>
      </c>
      <c r="Q71" s="4">
        <v>1</v>
      </c>
      <c r="R71" s="5">
        <f t="shared" si="47"/>
        <v>4.1666666666666664E-2</v>
      </c>
      <c r="S71" s="4">
        <v>0</v>
      </c>
      <c r="T71" s="5">
        <f t="shared" si="48"/>
        <v>0</v>
      </c>
      <c r="U71" s="4">
        <v>2</v>
      </c>
      <c r="V71" s="6">
        <f>IF($B71&lt;&gt;0,U71/$B71,0)</f>
        <v>8.3333333333333329E-2</v>
      </c>
    </row>
    <row r="72" spans="1:22" s="2" customFormat="1" ht="12.75" customHeight="1" x14ac:dyDescent="0.15">
      <c r="A72" s="46" t="s">
        <v>65</v>
      </c>
      <c r="B72" s="31"/>
      <c r="C72" s="32"/>
      <c r="D72" s="33"/>
      <c r="E72" s="34"/>
      <c r="F72" s="33"/>
      <c r="G72" s="34"/>
      <c r="H72" s="35"/>
      <c r="I72" s="36"/>
      <c r="J72" s="33"/>
      <c r="K72" s="34"/>
      <c r="L72" s="33"/>
      <c r="M72" s="34"/>
      <c r="N72" s="33"/>
      <c r="O72" s="34"/>
      <c r="P72" s="33"/>
      <c r="Q72" s="34"/>
      <c r="R72" s="33"/>
      <c r="S72" s="34"/>
      <c r="T72" s="33"/>
      <c r="U72" s="34"/>
      <c r="V72" s="37"/>
    </row>
    <row r="73" spans="1:22" s="2" customFormat="1" ht="12.75" customHeight="1" x14ac:dyDescent="0.15">
      <c r="A73" s="22" t="s">
        <v>66</v>
      </c>
      <c r="B73" s="9">
        <v>117</v>
      </c>
      <c r="C73" s="8">
        <v>79</v>
      </c>
      <c r="D73" s="5">
        <f t="shared" si="50"/>
        <v>0.67521367521367526</v>
      </c>
      <c r="E73" s="4">
        <v>38</v>
      </c>
      <c r="F73" s="5">
        <f t="shared" ref="F73:F79" si="51">IF($B73&lt;&gt;0,E73/$B73,0)</f>
        <v>0.3247863247863248</v>
      </c>
      <c r="G73" s="4"/>
      <c r="H73" s="5">
        <f t="shared" ref="H73:H79" si="52">IF($B73&lt;&gt;0,G73/$B73,0)</f>
        <v>0</v>
      </c>
      <c r="I73" s="7">
        <v>0</v>
      </c>
      <c r="J73" s="5">
        <f t="shared" ref="J73:J79" si="53">IF($B73&lt;&gt;0,I73/$B73,0)</f>
        <v>0</v>
      </c>
      <c r="K73" s="4">
        <v>1</v>
      </c>
      <c r="L73" s="5">
        <f t="shared" ref="L73:L79" si="54">IF($B73&lt;&gt;0,K73/$B73,0)</f>
        <v>8.5470085470085479E-3</v>
      </c>
      <c r="M73" s="4">
        <v>0</v>
      </c>
      <c r="N73" s="5">
        <f t="shared" ref="N73:N79" si="55">IF($B73&lt;&gt;0,M73/$B73,0)</f>
        <v>0</v>
      </c>
      <c r="O73" s="4">
        <v>107</v>
      </c>
      <c r="P73" s="5">
        <f t="shared" ref="P73:P79" si="56">IF($B73&lt;&gt;0,O73/$B73,0)</f>
        <v>0.9145299145299145</v>
      </c>
      <c r="Q73" s="4">
        <v>5</v>
      </c>
      <c r="R73" s="5">
        <f t="shared" ref="R73:R79" si="57">IF($B73&lt;&gt;0,Q73/$B73,0)</f>
        <v>4.2735042735042736E-2</v>
      </c>
      <c r="S73" s="4">
        <v>0</v>
      </c>
      <c r="T73" s="5">
        <f t="shared" ref="T73:T79" si="58">IF($B73&lt;&gt;0,S73/$B73,0)</f>
        <v>0</v>
      </c>
      <c r="U73" s="4">
        <v>4</v>
      </c>
      <c r="V73" s="6">
        <f t="shared" ref="V73:V101" si="59">IF($B73&lt;&gt;0,U73/$B73,0)</f>
        <v>3.4188034188034191E-2</v>
      </c>
    </row>
    <row r="74" spans="1:22" s="2" customFormat="1" ht="12.75" customHeight="1" x14ac:dyDescent="0.15">
      <c r="A74" s="22" t="s">
        <v>67</v>
      </c>
      <c r="B74" s="9">
        <v>0</v>
      </c>
      <c r="C74" s="8"/>
      <c r="D74" s="5">
        <f t="shared" ref="D74:D79" si="60">IF($B74&lt;&gt;0,C74/$B74,0)</f>
        <v>0</v>
      </c>
      <c r="E74" s="4"/>
      <c r="F74" s="5">
        <f t="shared" si="51"/>
        <v>0</v>
      </c>
      <c r="G74" s="4"/>
      <c r="H74" s="5">
        <f t="shared" si="52"/>
        <v>0</v>
      </c>
      <c r="I74" s="7"/>
      <c r="J74" s="5">
        <f t="shared" si="53"/>
        <v>0</v>
      </c>
      <c r="K74" s="4"/>
      <c r="L74" s="5">
        <f t="shared" si="54"/>
        <v>0</v>
      </c>
      <c r="M74" s="4"/>
      <c r="N74" s="5">
        <f t="shared" si="55"/>
        <v>0</v>
      </c>
      <c r="O74" s="4"/>
      <c r="P74" s="5">
        <f t="shared" si="56"/>
        <v>0</v>
      </c>
      <c r="Q74" s="4"/>
      <c r="R74" s="5">
        <f t="shared" si="57"/>
        <v>0</v>
      </c>
      <c r="S74" s="4"/>
      <c r="T74" s="5">
        <f t="shared" si="58"/>
        <v>0</v>
      </c>
      <c r="U74" s="4"/>
      <c r="V74" s="6">
        <f t="shared" si="59"/>
        <v>0</v>
      </c>
    </row>
    <row r="75" spans="1:22" s="2" customFormat="1" ht="12.75" customHeight="1" x14ac:dyDescent="0.15">
      <c r="A75" s="22" t="s">
        <v>68</v>
      </c>
      <c r="B75" s="9">
        <v>4</v>
      </c>
      <c r="C75" s="8">
        <v>3</v>
      </c>
      <c r="D75" s="5">
        <f t="shared" si="60"/>
        <v>0.75</v>
      </c>
      <c r="E75" s="4">
        <v>1</v>
      </c>
      <c r="F75" s="5">
        <f t="shared" si="51"/>
        <v>0.25</v>
      </c>
      <c r="G75" s="4"/>
      <c r="H75" s="5">
        <f t="shared" si="52"/>
        <v>0</v>
      </c>
      <c r="I75" s="7">
        <v>0</v>
      </c>
      <c r="J75" s="5">
        <f t="shared" si="53"/>
        <v>0</v>
      </c>
      <c r="K75" s="4">
        <v>0</v>
      </c>
      <c r="L75" s="5">
        <f t="shared" si="54"/>
        <v>0</v>
      </c>
      <c r="M75" s="4">
        <v>0</v>
      </c>
      <c r="N75" s="5">
        <f t="shared" si="55"/>
        <v>0</v>
      </c>
      <c r="O75" s="4">
        <v>4</v>
      </c>
      <c r="P75" s="5">
        <f t="shared" si="56"/>
        <v>1</v>
      </c>
      <c r="Q75" s="4">
        <v>0</v>
      </c>
      <c r="R75" s="5">
        <f t="shared" si="57"/>
        <v>0</v>
      </c>
      <c r="S75" s="4">
        <v>0</v>
      </c>
      <c r="T75" s="5">
        <f t="shared" si="58"/>
        <v>0</v>
      </c>
      <c r="U75" s="4">
        <v>0</v>
      </c>
      <c r="V75" s="6">
        <f t="shared" si="59"/>
        <v>0</v>
      </c>
    </row>
    <row r="76" spans="1:22" s="2" customFormat="1" ht="12.75" customHeight="1" x14ac:dyDescent="0.15">
      <c r="A76" s="22" t="s">
        <v>69</v>
      </c>
      <c r="B76" s="9">
        <v>86</v>
      </c>
      <c r="C76" s="8">
        <v>68</v>
      </c>
      <c r="D76" s="5">
        <f t="shared" si="60"/>
        <v>0.79069767441860461</v>
      </c>
      <c r="E76" s="4">
        <v>18</v>
      </c>
      <c r="F76" s="5">
        <f t="shared" si="51"/>
        <v>0.20930232558139536</v>
      </c>
      <c r="G76" s="4"/>
      <c r="H76" s="5">
        <f t="shared" si="52"/>
        <v>0</v>
      </c>
      <c r="I76" s="7">
        <v>0</v>
      </c>
      <c r="J76" s="5">
        <f t="shared" si="53"/>
        <v>0</v>
      </c>
      <c r="K76" s="4">
        <v>3</v>
      </c>
      <c r="L76" s="5">
        <f t="shared" si="54"/>
        <v>3.4883720930232558E-2</v>
      </c>
      <c r="M76" s="4">
        <v>0</v>
      </c>
      <c r="N76" s="5">
        <f t="shared" si="55"/>
        <v>0</v>
      </c>
      <c r="O76" s="4">
        <v>76</v>
      </c>
      <c r="P76" s="5">
        <f t="shared" si="56"/>
        <v>0.88372093023255816</v>
      </c>
      <c r="Q76" s="4">
        <v>4</v>
      </c>
      <c r="R76" s="5">
        <f t="shared" si="57"/>
        <v>4.6511627906976744E-2</v>
      </c>
      <c r="S76" s="4">
        <v>0</v>
      </c>
      <c r="T76" s="5">
        <f t="shared" si="58"/>
        <v>0</v>
      </c>
      <c r="U76" s="4">
        <v>3</v>
      </c>
      <c r="V76" s="6">
        <f t="shared" si="59"/>
        <v>3.4883720930232558E-2</v>
      </c>
    </row>
    <row r="77" spans="1:22" s="2" customFormat="1" ht="12.75" customHeight="1" x14ac:dyDescent="0.15">
      <c r="A77" s="22" t="s">
        <v>70</v>
      </c>
      <c r="B77" s="9">
        <v>4</v>
      </c>
      <c r="C77" s="8">
        <v>3</v>
      </c>
      <c r="D77" s="5">
        <f t="shared" si="60"/>
        <v>0.75</v>
      </c>
      <c r="E77" s="4">
        <v>1</v>
      </c>
      <c r="F77" s="5">
        <f t="shared" si="51"/>
        <v>0.25</v>
      </c>
      <c r="G77" s="4"/>
      <c r="H77" s="5">
        <f t="shared" si="52"/>
        <v>0</v>
      </c>
      <c r="I77" s="7">
        <v>0</v>
      </c>
      <c r="J77" s="5">
        <f t="shared" si="53"/>
        <v>0</v>
      </c>
      <c r="K77" s="4">
        <v>0</v>
      </c>
      <c r="L77" s="5">
        <f t="shared" si="54"/>
        <v>0</v>
      </c>
      <c r="M77" s="4">
        <v>0</v>
      </c>
      <c r="N77" s="5">
        <f t="shared" si="55"/>
        <v>0</v>
      </c>
      <c r="O77" s="4">
        <v>3</v>
      </c>
      <c r="P77" s="5">
        <f t="shared" si="56"/>
        <v>0.75</v>
      </c>
      <c r="Q77" s="4">
        <v>0</v>
      </c>
      <c r="R77" s="5">
        <f t="shared" si="57"/>
        <v>0</v>
      </c>
      <c r="S77" s="4">
        <v>0</v>
      </c>
      <c r="T77" s="5">
        <f t="shared" si="58"/>
        <v>0</v>
      </c>
      <c r="U77" s="4">
        <v>1</v>
      </c>
      <c r="V77" s="6">
        <f t="shared" si="59"/>
        <v>0.25</v>
      </c>
    </row>
    <row r="78" spans="1:22" s="2" customFormat="1" ht="12.75" customHeight="1" x14ac:dyDescent="0.15">
      <c r="A78" s="22" t="s">
        <v>71</v>
      </c>
      <c r="B78" s="9">
        <v>7</v>
      </c>
      <c r="C78" s="8">
        <v>7</v>
      </c>
      <c r="D78" s="5">
        <f t="shared" si="60"/>
        <v>1</v>
      </c>
      <c r="E78" s="4">
        <v>0</v>
      </c>
      <c r="F78" s="5">
        <f t="shared" si="51"/>
        <v>0</v>
      </c>
      <c r="G78" s="4"/>
      <c r="H78" s="5">
        <f t="shared" si="52"/>
        <v>0</v>
      </c>
      <c r="I78" s="7">
        <v>0</v>
      </c>
      <c r="J78" s="5">
        <f t="shared" si="53"/>
        <v>0</v>
      </c>
      <c r="K78" s="4">
        <v>0</v>
      </c>
      <c r="L78" s="5">
        <f t="shared" si="54"/>
        <v>0</v>
      </c>
      <c r="M78" s="4">
        <v>0</v>
      </c>
      <c r="N78" s="5">
        <f t="shared" si="55"/>
        <v>0</v>
      </c>
      <c r="O78" s="4">
        <v>6</v>
      </c>
      <c r="P78" s="5">
        <f t="shared" si="56"/>
        <v>0.8571428571428571</v>
      </c>
      <c r="Q78" s="4">
        <v>0</v>
      </c>
      <c r="R78" s="5">
        <f t="shared" si="57"/>
        <v>0</v>
      </c>
      <c r="S78" s="4">
        <v>0</v>
      </c>
      <c r="T78" s="5">
        <f t="shared" si="58"/>
        <v>0</v>
      </c>
      <c r="U78" s="4">
        <v>1</v>
      </c>
      <c r="V78" s="6">
        <f t="shared" si="59"/>
        <v>0.14285714285714285</v>
      </c>
    </row>
    <row r="79" spans="1:22" s="2" customFormat="1" ht="12.75" customHeight="1" x14ac:dyDescent="0.15">
      <c r="A79" s="22" t="s">
        <v>72</v>
      </c>
      <c r="B79" s="9">
        <v>0</v>
      </c>
      <c r="C79" s="8"/>
      <c r="D79" s="5">
        <f t="shared" si="60"/>
        <v>0</v>
      </c>
      <c r="E79" s="4"/>
      <c r="F79" s="5">
        <f t="shared" si="51"/>
        <v>0</v>
      </c>
      <c r="G79" s="4"/>
      <c r="H79" s="5">
        <f t="shared" si="52"/>
        <v>0</v>
      </c>
      <c r="I79" s="7"/>
      <c r="J79" s="5">
        <f t="shared" si="53"/>
        <v>0</v>
      </c>
      <c r="K79" s="4"/>
      <c r="L79" s="5">
        <f t="shared" si="54"/>
        <v>0</v>
      </c>
      <c r="M79" s="4"/>
      <c r="N79" s="5">
        <f t="shared" si="55"/>
        <v>0</v>
      </c>
      <c r="O79" s="4"/>
      <c r="P79" s="5">
        <f t="shared" si="56"/>
        <v>0</v>
      </c>
      <c r="Q79" s="4"/>
      <c r="R79" s="5">
        <f t="shared" si="57"/>
        <v>0</v>
      </c>
      <c r="S79" s="4"/>
      <c r="T79" s="5">
        <f t="shared" si="58"/>
        <v>0</v>
      </c>
      <c r="U79" s="4"/>
      <c r="V79" s="6">
        <f t="shared" si="59"/>
        <v>0</v>
      </c>
    </row>
    <row r="80" spans="1:22" s="2" customFormat="1" ht="12.75" customHeight="1" x14ac:dyDescent="0.15">
      <c r="A80" s="46" t="s">
        <v>73</v>
      </c>
      <c r="B80" s="31"/>
      <c r="C80" s="32"/>
      <c r="D80" s="33"/>
      <c r="E80" s="34"/>
      <c r="F80" s="33"/>
      <c r="G80" s="34"/>
      <c r="H80" s="35"/>
      <c r="I80" s="36"/>
      <c r="J80" s="33"/>
      <c r="K80" s="34"/>
      <c r="L80" s="33"/>
      <c r="M80" s="34"/>
      <c r="N80" s="33"/>
      <c r="O80" s="34"/>
      <c r="P80" s="33"/>
      <c r="Q80" s="34"/>
      <c r="R80" s="33"/>
      <c r="S80" s="34"/>
      <c r="T80" s="33"/>
      <c r="U80" s="34"/>
      <c r="V80" s="37"/>
    </row>
    <row r="81" spans="1:22" s="2" customFormat="1" ht="12.75" customHeight="1" x14ac:dyDescent="0.15">
      <c r="A81" s="22" t="s">
        <v>74</v>
      </c>
      <c r="B81" s="9">
        <v>0</v>
      </c>
      <c r="C81" s="8"/>
      <c r="D81" s="5">
        <f>IF($B81&lt;&gt;0,C81/$B81,0)</f>
        <v>0</v>
      </c>
      <c r="E81" s="4"/>
      <c r="F81" s="5">
        <f>IF($B81&lt;&gt;0,E81/$B81,0)</f>
        <v>0</v>
      </c>
      <c r="G81" s="4"/>
      <c r="H81" s="5">
        <f>IF($B81&lt;&gt;0,G81/$B81,0)</f>
        <v>0</v>
      </c>
      <c r="I81" s="7"/>
      <c r="J81" s="5">
        <f>IF($B81&lt;&gt;0,I81/$B81,0)</f>
        <v>0</v>
      </c>
      <c r="K81" s="4"/>
      <c r="L81" s="5">
        <f>IF($B81&lt;&gt;0,K81/$B81,0)</f>
        <v>0</v>
      </c>
      <c r="M81" s="4"/>
      <c r="N81" s="5">
        <f>IF($B81&lt;&gt;0,M81/$B81,0)</f>
        <v>0</v>
      </c>
      <c r="O81" s="4"/>
      <c r="P81" s="5">
        <f>IF($B81&lt;&gt;0,O81/$B81,0)</f>
        <v>0</v>
      </c>
      <c r="Q81" s="4"/>
      <c r="R81" s="5">
        <f>IF($B81&lt;&gt;0,Q81/$B81,0)</f>
        <v>0</v>
      </c>
      <c r="S81" s="4"/>
      <c r="T81" s="5">
        <f>IF($B81&lt;&gt;0,S81/$B81,0)</f>
        <v>0</v>
      </c>
      <c r="U81" s="4"/>
      <c r="V81" s="6">
        <f t="shared" si="59"/>
        <v>0</v>
      </c>
    </row>
    <row r="82" spans="1:22" s="2" customFormat="1" ht="12.75" customHeight="1" x14ac:dyDescent="0.15">
      <c r="A82" s="46" t="s">
        <v>75</v>
      </c>
      <c r="B82" s="31"/>
      <c r="C82" s="32"/>
      <c r="D82" s="33"/>
      <c r="E82" s="34"/>
      <c r="F82" s="33"/>
      <c r="G82" s="34"/>
      <c r="H82" s="35"/>
      <c r="I82" s="36"/>
      <c r="J82" s="33"/>
      <c r="K82" s="34"/>
      <c r="L82" s="33"/>
      <c r="M82" s="34"/>
      <c r="N82" s="33"/>
      <c r="O82" s="34"/>
      <c r="P82" s="33"/>
      <c r="Q82" s="34"/>
      <c r="R82" s="33"/>
      <c r="S82" s="34"/>
      <c r="T82" s="33"/>
      <c r="U82" s="34"/>
      <c r="V82" s="37"/>
    </row>
    <row r="83" spans="1:22" s="2" customFormat="1" ht="12.75" customHeight="1" x14ac:dyDescent="0.15">
      <c r="A83" s="22" t="s">
        <v>76</v>
      </c>
      <c r="B83" s="9">
        <v>0</v>
      </c>
      <c r="C83" s="8"/>
      <c r="D83" s="5">
        <f t="shared" ref="D83:F91" si="61">IF($B83&lt;&gt;0,C83/$B83,0)</f>
        <v>0</v>
      </c>
      <c r="E83" s="4"/>
      <c r="F83" s="5">
        <f t="shared" si="61"/>
        <v>0</v>
      </c>
      <c r="G83" s="4"/>
      <c r="H83" s="5">
        <f t="shared" ref="H83:H89" si="62">IF($B83&lt;&gt;0,G83/$B83,0)</f>
        <v>0</v>
      </c>
      <c r="I83" s="7"/>
      <c r="J83" s="5">
        <f t="shared" ref="J83:J89" si="63">IF($B83&lt;&gt;0,I83/$B83,0)</f>
        <v>0</v>
      </c>
      <c r="K83" s="4"/>
      <c r="L83" s="5">
        <f t="shared" ref="L83:L89" si="64">IF($B83&lt;&gt;0,K83/$B83,0)</f>
        <v>0</v>
      </c>
      <c r="M83" s="4"/>
      <c r="N83" s="5">
        <f t="shared" ref="N83:N89" si="65">IF($B83&lt;&gt;0,M83/$B83,0)</f>
        <v>0</v>
      </c>
      <c r="O83" s="4"/>
      <c r="P83" s="5">
        <f t="shared" ref="P83:P89" si="66">IF($B83&lt;&gt;0,O83/$B83,0)</f>
        <v>0</v>
      </c>
      <c r="Q83" s="4"/>
      <c r="R83" s="5">
        <f t="shared" ref="R83:R89" si="67">IF($B83&lt;&gt;0,Q83/$B83,0)</f>
        <v>0</v>
      </c>
      <c r="S83" s="4"/>
      <c r="T83" s="5">
        <f t="shared" ref="T83:T89" si="68">IF($B83&lt;&gt;0,S83/$B83,0)</f>
        <v>0</v>
      </c>
      <c r="U83" s="4"/>
      <c r="V83" s="6">
        <f t="shared" si="59"/>
        <v>0</v>
      </c>
    </row>
    <row r="84" spans="1:22" s="2" customFormat="1" ht="12.75" customHeight="1" x14ac:dyDescent="0.15">
      <c r="A84" s="22" t="s">
        <v>77</v>
      </c>
      <c r="B84" s="9">
        <v>62</v>
      </c>
      <c r="C84" s="8">
        <v>59</v>
      </c>
      <c r="D84" s="5">
        <f t="shared" si="61"/>
        <v>0.95161290322580649</v>
      </c>
      <c r="E84" s="4">
        <v>3</v>
      </c>
      <c r="F84" s="5">
        <f t="shared" si="61"/>
        <v>4.8387096774193547E-2</v>
      </c>
      <c r="G84" s="4"/>
      <c r="H84" s="5">
        <f t="shared" si="62"/>
        <v>0</v>
      </c>
      <c r="I84" s="7">
        <v>0</v>
      </c>
      <c r="J84" s="5">
        <f t="shared" si="63"/>
        <v>0</v>
      </c>
      <c r="K84" s="4">
        <v>0</v>
      </c>
      <c r="L84" s="5">
        <f t="shared" si="64"/>
        <v>0</v>
      </c>
      <c r="M84" s="4">
        <v>0</v>
      </c>
      <c r="N84" s="5">
        <f t="shared" si="65"/>
        <v>0</v>
      </c>
      <c r="O84" s="4">
        <v>58</v>
      </c>
      <c r="P84" s="5">
        <f t="shared" si="66"/>
        <v>0.93548387096774188</v>
      </c>
      <c r="Q84" s="4">
        <v>2</v>
      </c>
      <c r="R84" s="5">
        <f t="shared" si="67"/>
        <v>3.2258064516129031E-2</v>
      </c>
      <c r="S84" s="4">
        <v>0</v>
      </c>
      <c r="T84" s="5">
        <f t="shared" si="68"/>
        <v>0</v>
      </c>
      <c r="U84" s="4">
        <v>2</v>
      </c>
      <c r="V84" s="6">
        <f t="shared" si="59"/>
        <v>3.2258064516129031E-2</v>
      </c>
    </row>
    <row r="85" spans="1:22" s="2" customFormat="1" ht="12.75" customHeight="1" x14ac:dyDescent="0.15">
      <c r="A85" s="22" t="s">
        <v>78</v>
      </c>
      <c r="B85" s="9">
        <v>73</v>
      </c>
      <c r="C85" s="8">
        <v>69</v>
      </c>
      <c r="D85" s="5">
        <f t="shared" si="61"/>
        <v>0.9452054794520548</v>
      </c>
      <c r="E85" s="4">
        <v>4</v>
      </c>
      <c r="F85" s="5">
        <f t="shared" si="61"/>
        <v>5.4794520547945202E-2</v>
      </c>
      <c r="G85" s="4"/>
      <c r="H85" s="5">
        <f t="shared" si="62"/>
        <v>0</v>
      </c>
      <c r="I85" s="7">
        <v>2</v>
      </c>
      <c r="J85" s="5">
        <f t="shared" si="63"/>
        <v>2.7397260273972601E-2</v>
      </c>
      <c r="K85" s="4">
        <v>0</v>
      </c>
      <c r="L85" s="5">
        <f t="shared" si="64"/>
        <v>0</v>
      </c>
      <c r="M85" s="4">
        <v>0</v>
      </c>
      <c r="N85" s="5">
        <f t="shared" si="65"/>
        <v>0</v>
      </c>
      <c r="O85" s="4">
        <v>61</v>
      </c>
      <c r="P85" s="5">
        <f t="shared" si="66"/>
        <v>0.83561643835616439</v>
      </c>
      <c r="Q85" s="4">
        <v>7</v>
      </c>
      <c r="R85" s="5">
        <f t="shared" si="67"/>
        <v>9.5890410958904104E-2</v>
      </c>
      <c r="S85" s="4">
        <v>0</v>
      </c>
      <c r="T85" s="5">
        <f t="shared" si="68"/>
        <v>0</v>
      </c>
      <c r="U85" s="4">
        <v>3</v>
      </c>
      <c r="V85" s="6">
        <f t="shared" si="59"/>
        <v>4.1095890410958902E-2</v>
      </c>
    </row>
    <row r="86" spans="1:22" s="2" customFormat="1" ht="12.75" customHeight="1" x14ac:dyDescent="0.15">
      <c r="A86" s="22" t="s">
        <v>79</v>
      </c>
      <c r="B86" s="9">
        <v>0</v>
      </c>
      <c r="C86" s="8"/>
      <c r="D86" s="5">
        <f t="shared" si="61"/>
        <v>0</v>
      </c>
      <c r="E86" s="4"/>
      <c r="F86" s="5">
        <f t="shared" si="61"/>
        <v>0</v>
      </c>
      <c r="G86" s="4"/>
      <c r="H86" s="5">
        <f t="shared" si="62"/>
        <v>0</v>
      </c>
      <c r="I86" s="7"/>
      <c r="J86" s="5">
        <f t="shared" si="63"/>
        <v>0</v>
      </c>
      <c r="K86" s="4"/>
      <c r="L86" s="5">
        <f t="shared" si="64"/>
        <v>0</v>
      </c>
      <c r="M86" s="4"/>
      <c r="N86" s="5">
        <f t="shared" si="65"/>
        <v>0</v>
      </c>
      <c r="O86" s="4"/>
      <c r="P86" s="5">
        <f t="shared" si="66"/>
        <v>0</v>
      </c>
      <c r="Q86" s="4"/>
      <c r="R86" s="5">
        <f t="shared" si="67"/>
        <v>0</v>
      </c>
      <c r="S86" s="4"/>
      <c r="T86" s="5">
        <f t="shared" si="68"/>
        <v>0</v>
      </c>
      <c r="U86" s="4"/>
      <c r="V86" s="6">
        <f t="shared" si="59"/>
        <v>0</v>
      </c>
    </row>
    <row r="87" spans="1:22" s="2" customFormat="1" ht="12.75" customHeight="1" x14ac:dyDescent="0.15">
      <c r="A87" s="22" t="s">
        <v>80</v>
      </c>
      <c r="B87" s="9">
        <v>0</v>
      </c>
      <c r="C87" s="8"/>
      <c r="D87" s="5">
        <f t="shared" si="61"/>
        <v>0</v>
      </c>
      <c r="E87" s="4"/>
      <c r="F87" s="5">
        <f t="shared" si="61"/>
        <v>0</v>
      </c>
      <c r="G87" s="4"/>
      <c r="H87" s="5">
        <f t="shared" si="62"/>
        <v>0</v>
      </c>
      <c r="I87" s="7"/>
      <c r="J87" s="5">
        <f t="shared" si="63"/>
        <v>0</v>
      </c>
      <c r="K87" s="4"/>
      <c r="L87" s="5">
        <f t="shared" si="64"/>
        <v>0</v>
      </c>
      <c r="M87" s="4"/>
      <c r="N87" s="5">
        <f t="shared" si="65"/>
        <v>0</v>
      </c>
      <c r="O87" s="4"/>
      <c r="P87" s="5">
        <f t="shared" si="66"/>
        <v>0</v>
      </c>
      <c r="Q87" s="4"/>
      <c r="R87" s="5">
        <f t="shared" si="67"/>
        <v>0</v>
      </c>
      <c r="S87" s="4"/>
      <c r="T87" s="5">
        <f t="shared" si="68"/>
        <v>0</v>
      </c>
      <c r="U87" s="4"/>
      <c r="V87" s="6">
        <f t="shared" si="59"/>
        <v>0</v>
      </c>
    </row>
    <row r="88" spans="1:22" s="2" customFormat="1" ht="12.75" customHeight="1" x14ac:dyDescent="0.15">
      <c r="A88" s="22" t="s">
        <v>81</v>
      </c>
      <c r="B88" s="9">
        <v>0</v>
      </c>
      <c r="C88" s="8"/>
      <c r="D88" s="5">
        <f t="shared" si="61"/>
        <v>0</v>
      </c>
      <c r="E88" s="4"/>
      <c r="F88" s="5">
        <f t="shared" si="61"/>
        <v>0</v>
      </c>
      <c r="G88" s="4"/>
      <c r="H88" s="5">
        <f t="shared" si="62"/>
        <v>0</v>
      </c>
      <c r="I88" s="7"/>
      <c r="J88" s="5">
        <f t="shared" si="63"/>
        <v>0</v>
      </c>
      <c r="K88" s="4"/>
      <c r="L88" s="5">
        <f t="shared" si="64"/>
        <v>0</v>
      </c>
      <c r="M88" s="4"/>
      <c r="N88" s="5">
        <f t="shared" si="65"/>
        <v>0</v>
      </c>
      <c r="O88" s="4"/>
      <c r="P88" s="5">
        <f t="shared" si="66"/>
        <v>0</v>
      </c>
      <c r="Q88" s="4"/>
      <c r="R88" s="5">
        <f t="shared" si="67"/>
        <v>0</v>
      </c>
      <c r="S88" s="4"/>
      <c r="T88" s="5">
        <f t="shared" si="68"/>
        <v>0</v>
      </c>
      <c r="U88" s="4"/>
      <c r="V88" s="6">
        <f t="shared" si="59"/>
        <v>0</v>
      </c>
    </row>
    <row r="89" spans="1:22" s="2" customFormat="1" ht="12.75" customHeight="1" x14ac:dyDescent="0.15">
      <c r="A89" s="22" t="s">
        <v>82</v>
      </c>
      <c r="B89" s="9">
        <v>0</v>
      </c>
      <c r="C89" s="8"/>
      <c r="D89" s="5">
        <f t="shared" si="61"/>
        <v>0</v>
      </c>
      <c r="E89" s="4"/>
      <c r="F89" s="5">
        <f t="shared" si="61"/>
        <v>0</v>
      </c>
      <c r="G89" s="4"/>
      <c r="H89" s="5">
        <f t="shared" si="62"/>
        <v>0</v>
      </c>
      <c r="I89" s="7"/>
      <c r="J89" s="5">
        <f t="shared" si="63"/>
        <v>0</v>
      </c>
      <c r="K89" s="4"/>
      <c r="L89" s="5">
        <f t="shared" si="64"/>
        <v>0</v>
      </c>
      <c r="M89" s="4"/>
      <c r="N89" s="5">
        <f t="shared" si="65"/>
        <v>0</v>
      </c>
      <c r="O89" s="4"/>
      <c r="P89" s="5">
        <f t="shared" si="66"/>
        <v>0</v>
      </c>
      <c r="Q89" s="4"/>
      <c r="R89" s="5">
        <f t="shared" si="67"/>
        <v>0</v>
      </c>
      <c r="S89" s="4"/>
      <c r="T89" s="5">
        <f t="shared" si="68"/>
        <v>0</v>
      </c>
      <c r="U89" s="4"/>
      <c r="V89" s="6">
        <f t="shared" si="59"/>
        <v>0</v>
      </c>
    </row>
    <row r="90" spans="1:22" s="2" customFormat="1" ht="12.75" customHeight="1" x14ac:dyDescent="0.15">
      <c r="A90" s="46" t="s">
        <v>83</v>
      </c>
      <c r="B90" s="31"/>
      <c r="C90" s="32"/>
      <c r="D90" s="33"/>
      <c r="E90" s="34"/>
      <c r="F90" s="33"/>
      <c r="G90" s="34"/>
      <c r="H90" s="35"/>
      <c r="I90" s="36"/>
      <c r="J90" s="33"/>
      <c r="K90" s="34"/>
      <c r="L90" s="33"/>
      <c r="M90" s="34"/>
      <c r="N90" s="33"/>
      <c r="O90" s="34"/>
      <c r="P90" s="33"/>
      <c r="Q90" s="34"/>
      <c r="R90" s="33"/>
      <c r="S90" s="34"/>
      <c r="T90" s="33"/>
      <c r="U90" s="34"/>
      <c r="V90" s="37"/>
    </row>
    <row r="91" spans="1:22" s="2" customFormat="1" ht="12.75" customHeight="1" x14ac:dyDescent="0.15">
      <c r="A91" s="22" t="s">
        <v>84</v>
      </c>
      <c r="B91" s="9">
        <v>0</v>
      </c>
      <c r="C91" s="8"/>
      <c r="D91" s="5">
        <f t="shared" si="61"/>
        <v>0</v>
      </c>
      <c r="E91" s="4"/>
      <c r="F91" s="5">
        <f>IF($B91&lt;&gt;0,E91/$B91,0)</f>
        <v>0</v>
      </c>
      <c r="G91" s="4"/>
      <c r="H91" s="5">
        <f>IF($B91&lt;&gt;0,G91/$B91,0)</f>
        <v>0</v>
      </c>
      <c r="I91" s="7"/>
      <c r="J91" s="5">
        <f>IF($B91&lt;&gt;0,I91/$B91,0)</f>
        <v>0</v>
      </c>
      <c r="K91" s="4"/>
      <c r="L91" s="5">
        <f>IF($B91&lt;&gt;0,K91/$B91,0)</f>
        <v>0</v>
      </c>
      <c r="M91" s="4"/>
      <c r="N91" s="5">
        <f>IF($B91&lt;&gt;0,M91/$B91,0)</f>
        <v>0</v>
      </c>
      <c r="O91" s="4"/>
      <c r="P91" s="5">
        <f>IF($B91&lt;&gt;0,O91/$B91,0)</f>
        <v>0</v>
      </c>
      <c r="Q91" s="4"/>
      <c r="R91" s="5">
        <f>IF($B91&lt;&gt;0,Q91/$B91,0)</f>
        <v>0</v>
      </c>
      <c r="S91" s="4"/>
      <c r="T91" s="5">
        <f>IF($B91&lt;&gt;0,S91/$B91,0)</f>
        <v>0</v>
      </c>
      <c r="U91" s="4"/>
      <c r="V91" s="6">
        <f t="shared" si="59"/>
        <v>0</v>
      </c>
    </row>
    <row r="92" spans="1:22" s="2" customFormat="1" ht="12.75" customHeight="1" x14ac:dyDescent="0.15">
      <c r="A92" s="22" t="s">
        <v>85</v>
      </c>
      <c r="B92" s="9">
        <v>983</v>
      </c>
      <c r="C92" s="8">
        <v>938</v>
      </c>
      <c r="D92" s="5">
        <f>IF($B92&lt;&gt;0,C92/$B92,0)</f>
        <v>0.95422177009155651</v>
      </c>
      <c r="E92" s="4">
        <v>45</v>
      </c>
      <c r="F92" s="5">
        <f>IF($B92&lt;&gt;0,E92/$B92,0)</f>
        <v>4.5778229908443539E-2</v>
      </c>
      <c r="G92" s="4"/>
      <c r="H92" s="5">
        <f>IF($B92&lt;&gt;0,G92/$B92,0)</f>
        <v>0</v>
      </c>
      <c r="I92" s="7">
        <v>3</v>
      </c>
      <c r="J92" s="5">
        <f>IF($B92&lt;&gt;0,I92/$B92,0)</f>
        <v>3.0518819938962359E-3</v>
      </c>
      <c r="K92" s="4">
        <v>20</v>
      </c>
      <c r="L92" s="5">
        <f>IF($B92&lt;&gt;0,K92/$B92,0)</f>
        <v>2.0345879959308241E-2</v>
      </c>
      <c r="M92" s="4">
        <v>3</v>
      </c>
      <c r="N92" s="5">
        <f>IF($B92&lt;&gt;0,M92/$B92,0)</f>
        <v>3.0518819938962359E-3</v>
      </c>
      <c r="O92" s="4">
        <v>859</v>
      </c>
      <c r="P92" s="5">
        <f>IF($B92&lt;&gt;0,O92/$B92,0)</f>
        <v>0.87385554425228895</v>
      </c>
      <c r="Q92" s="4">
        <v>55</v>
      </c>
      <c r="R92" s="5">
        <f>IF($B92&lt;&gt;0,Q92/$B92,0)</f>
        <v>5.595116988809766E-2</v>
      </c>
      <c r="S92" s="4">
        <v>3</v>
      </c>
      <c r="T92" s="5">
        <f>IF($B92&lt;&gt;0,S92/$B92,0)</f>
        <v>3.0518819938962359E-3</v>
      </c>
      <c r="U92" s="4">
        <v>40</v>
      </c>
      <c r="V92" s="6">
        <f t="shared" si="59"/>
        <v>4.0691759918616482E-2</v>
      </c>
    </row>
    <row r="93" spans="1:22" s="2" customFormat="1" ht="12.75" customHeight="1" x14ac:dyDescent="0.15">
      <c r="A93" s="22" t="s">
        <v>86</v>
      </c>
      <c r="B93" s="9">
        <v>0</v>
      </c>
      <c r="C93" s="8">
        <v>0</v>
      </c>
      <c r="D93" s="5">
        <f>IF($B93&lt;&gt;0,C93/$B93,0)</f>
        <v>0</v>
      </c>
      <c r="E93" s="4">
        <v>0</v>
      </c>
      <c r="F93" s="5">
        <f>IF($B93&lt;&gt;0,E93/$B93,0)</f>
        <v>0</v>
      </c>
      <c r="G93" s="4"/>
      <c r="H93" s="5">
        <f>IF($B93&lt;&gt;0,G93/$B93,0)</f>
        <v>0</v>
      </c>
      <c r="I93" s="7">
        <v>0</v>
      </c>
      <c r="J93" s="5">
        <f>IF($B93&lt;&gt;0,I93/$B93,0)</f>
        <v>0</v>
      </c>
      <c r="K93" s="4">
        <v>0</v>
      </c>
      <c r="L93" s="5">
        <f>IF($B93&lt;&gt;0,K93/$B93,0)</f>
        <v>0</v>
      </c>
      <c r="M93" s="4">
        <v>0</v>
      </c>
      <c r="N93" s="5">
        <f>IF($B93&lt;&gt;0,M93/$B93,0)</f>
        <v>0</v>
      </c>
      <c r="O93" s="4">
        <v>0</v>
      </c>
      <c r="P93" s="5">
        <f>IF($B93&lt;&gt;0,O93/$B93,0)</f>
        <v>0</v>
      </c>
      <c r="Q93" s="4">
        <v>0</v>
      </c>
      <c r="R93" s="5">
        <f>IF($B93&lt;&gt;0,Q93/$B93,0)</f>
        <v>0</v>
      </c>
      <c r="S93" s="4">
        <v>0</v>
      </c>
      <c r="T93" s="5">
        <f>IF($B93&lt;&gt;0,S93/$B93,0)</f>
        <v>0</v>
      </c>
      <c r="U93" s="4">
        <v>0</v>
      </c>
      <c r="V93" s="6">
        <f t="shared" si="59"/>
        <v>0</v>
      </c>
    </row>
    <row r="94" spans="1:22" s="2" customFormat="1" ht="12.75" customHeight="1" x14ac:dyDescent="0.15">
      <c r="A94" s="22" t="s">
        <v>87</v>
      </c>
      <c r="B94" s="9">
        <v>14</v>
      </c>
      <c r="C94" s="8">
        <v>11</v>
      </c>
      <c r="D94" s="5">
        <f>IF($B94&lt;&gt;0,C94/$B94,0)</f>
        <v>0.7857142857142857</v>
      </c>
      <c r="E94" s="4">
        <v>3</v>
      </c>
      <c r="F94" s="5">
        <f>IF($B94&lt;&gt;0,E94/$B94,0)</f>
        <v>0.21428571428571427</v>
      </c>
      <c r="G94" s="4"/>
      <c r="H94" s="5">
        <f>IF($B94&lt;&gt;0,G94/$B94,0)</f>
        <v>0</v>
      </c>
      <c r="I94" s="7">
        <v>0</v>
      </c>
      <c r="J94" s="5">
        <f>IF($B94&lt;&gt;0,I94/$B94,0)</f>
        <v>0</v>
      </c>
      <c r="K94" s="4">
        <v>2</v>
      </c>
      <c r="L94" s="5">
        <f>IF($B94&lt;&gt;0,K94/$B94,0)</f>
        <v>0.14285714285714285</v>
      </c>
      <c r="M94" s="4">
        <v>0</v>
      </c>
      <c r="N94" s="5">
        <f>IF($B94&lt;&gt;0,M94/$B94,0)</f>
        <v>0</v>
      </c>
      <c r="O94" s="4">
        <v>10</v>
      </c>
      <c r="P94" s="5">
        <f>IF($B94&lt;&gt;0,O94/$B94,0)</f>
        <v>0.7142857142857143</v>
      </c>
      <c r="Q94" s="4">
        <v>1</v>
      </c>
      <c r="R94" s="5">
        <f>IF($B94&lt;&gt;0,Q94/$B94,0)</f>
        <v>7.1428571428571425E-2</v>
      </c>
      <c r="S94" s="4">
        <v>0</v>
      </c>
      <c r="T94" s="5">
        <f>IF($B94&lt;&gt;0,S94/$B94,0)</f>
        <v>0</v>
      </c>
      <c r="U94" s="4">
        <v>1</v>
      </c>
      <c r="V94" s="6">
        <f t="shared" si="59"/>
        <v>7.1428571428571425E-2</v>
      </c>
    </row>
    <row r="95" spans="1:22" s="2" customFormat="1" ht="12.75" customHeight="1" x14ac:dyDescent="0.15">
      <c r="A95" s="22" t="s">
        <v>88</v>
      </c>
      <c r="B95" s="9">
        <v>0</v>
      </c>
      <c r="C95" s="8"/>
      <c r="D95" s="5">
        <f>IF($B95&lt;&gt;0,C95/$B95,0)</f>
        <v>0</v>
      </c>
      <c r="E95" s="4"/>
      <c r="F95" s="5">
        <f>IF($B95&lt;&gt;0,E95/$B95,0)</f>
        <v>0</v>
      </c>
      <c r="G95" s="4"/>
      <c r="H95" s="5">
        <f>IF($B95&lt;&gt;0,G95/$B95,0)</f>
        <v>0</v>
      </c>
      <c r="I95" s="7"/>
      <c r="J95" s="5">
        <f>IF($B95&lt;&gt;0,I95/$B95,0)</f>
        <v>0</v>
      </c>
      <c r="K95" s="4"/>
      <c r="L95" s="5">
        <f>IF($B95&lt;&gt;0,K95/$B95,0)</f>
        <v>0</v>
      </c>
      <c r="M95" s="4"/>
      <c r="N95" s="5">
        <f>IF($B95&lt;&gt;0,M95/$B95,0)</f>
        <v>0</v>
      </c>
      <c r="O95" s="4"/>
      <c r="P95" s="5">
        <f>IF($B95&lt;&gt;0,O95/$B95,0)</f>
        <v>0</v>
      </c>
      <c r="Q95" s="4"/>
      <c r="R95" s="5">
        <f>IF($B95&lt;&gt;0,Q95/$B95,0)</f>
        <v>0</v>
      </c>
      <c r="S95" s="4"/>
      <c r="T95" s="5">
        <f>IF($B95&lt;&gt;0,S95/$B95,0)</f>
        <v>0</v>
      </c>
      <c r="U95" s="4"/>
      <c r="V95" s="6">
        <f t="shared" si="59"/>
        <v>0</v>
      </c>
    </row>
    <row r="96" spans="1:22" s="2" customFormat="1" ht="12.75" customHeight="1" x14ac:dyDescent="0.15">
      <c r="A96" s="46" t="s">
        <v>89</v>
      </c>
      <c r="B96" s="31"/>
      <c r="C96" s="32"/>
      <c r="D96" s="33"/>
      <c r="E96" s="34"/>
      <c r="F96" s="33"/>
      <c r="G96" s="34"/>
      <c r="H96" s="35"/>
      <c r="I96" s="36"/>
      <c r="J96" s="33"/>
      <c r="K96" s="34"/>
      <c r="L96" s="33"/>
      <c r="M96" s="34"/>
      <c r="N96" s="33"/>
      <c r="O96" s="34"/>
      <c r="P96" s="33"/>
      <c r="Q96" s="34"/>
      <c r="R96" s="33"/>
      <c r="S96" s="34"/>
      <c r="T96" s="33"/>
      <c r="U96" s="34"/>
      <c r="V96" s="37"/>
    </row>
    <row r="97" spans="1:22" s="2" customFormat="1" ht="12.75" customHeight="1" x14ac:dyDescent="0.15">
      <c r="A97" s="22" t="s">
        <v>90</v>
      </c>
      <c r="B97" s="9">
        <v>0</v>
      </c>
      <c r="C97" s="8"/>
      <c r="D97" s="5">
        <f>IF($B97&lt;&gt;0,C97/$B97,0)</f>
        <v>0</v>
      </c>
      <c r="E97" s="4"/>
      <c r="F97" s="5">
        <f>IF($B97&lt;&gt;0,E97/$B97,0)</f>
        <v>0</v>
      </c>
      <c r="G97" s="4"/>
      <c r="H97" s="5">
        <f>IF($B97&lt;&gt;0,G97/$B97,0)</f>
        <v>0</v>
      </c>
      <c r="I97" s="7"/>
      <c r="J97" s="5">
        <f>IF($B97&lt;&gt;0,I97/$B97,0)</f>
        <v>0</v>
      </c>
      <c r="K97" s="4"/>
      <c r="L97" s="5">
        <f>IF($B97&lt;&gt;0,K97/$B97,0)</f>
        <v>0</v>
      </c>
      <c r="M97" s="4"/>
      <c r="N97" s="5">
        <f>IF($B97&lt;&gt;0,M97/$B97,0)</f>
        <v>0</v>
      </c>
      <c r="O97" s="4"/>
      <c r="P97" s="5">
        <f t="shared" ref="P97:R101" si="69">IF($B97&lt;&gt;0,O97/$B97,0)</f>
        <v>0</v>
      </c>
      <c r="Q97" s="4"/>
      <c r="R97" s="5">
        <f t="shared" si="69"/>
        <v>0</v>
      </c>
      <c r="S97" s="4"/>
      <c r="T97" s="5">
        <f>IF($B97&lt;&gt;0,S97/$B97,0)</f>
        <v>0</v>
      </c>
      <c r="U97" s="4"/>
      <c r="V97" s="6">
        <f t="shared" si="59"/>
        <v>0</v>
      </c>
    </row>
    <row r="98" spans="1:22" s="2" customFormat="1" ht="12.75" customHeight="1" x14ac:dyDescent="0.15">
      <c r="A98" s="22" t="s">
        <v>91</v>
      </c>
      <c r="B98" s="9">
        <v>0</v>
      </c>
      <c r="C98" s="8"/>
      <c r="D98" s="5">
        <f>IF($B98&lt;&gt;0,C98/$B98,0)</f>
        <v>0</v>
      </c>
      <c r="E98" s="4"/>
      <c r="F98" s="5">
        <f>IF($B98&lt;&gt;0,E98/$B98,0)</f>
        <v>0</v>
      </c>
      <c r="G98" s="4"/>
      <c r="H98" s="5">
        <f>IF($B98&lt;&gt;0,G98/$B98,0)</f>
        <v>0</v>
      </c>
      <c r="I98" s="7"/>
      <c r="J98" s="5">
        <f>IF($B98&lt;&gt;0,I98/$B98,0)</f>
        <v>0</v>
      </c>
      <c r="K98" s="4"/>
      <c r="L98" s="5">
        <f>IF($B98&lt;&gt;0,K98/$B98,0)</f>
        <v>0</v>
      </c>
      <c r="M98" s="4"/>
      <c r="N98" s="5">
        <f>IF($B98&lt;&gt;0,M98/$B98,0)</f>
        <v>0</v>
      </c>
      <c r="O98" s="4"/>
      <c r="P98" s="5">
        <f t="shared" si="69"/>
        <v>0</v>
      </c>
      <c r="Q98" s="4"/>
      <c r="R98" s="5">
        <f t="shared" si="69"/>
        <v>0</v>
      </c>
      <c r="S98" s="4"/>
      <c r="T98" s="5">
        <f>IF($B98&lt;&gt;0,S98/$B98,0)</f>
        <v>0</v>
      </c>
      <c r="U98" s="4"/>
      <c r="V98" s="6">
        <f t="shared" si="59"/>
        <v>0</v>
      </c>
    </row>
    <row r="99" spans="1:22" s="2" customFormat="1" ht="12.75" customHeight="1" x14ac:dyDescent="0.15">
      <c r="A99" s="22" t="s">
        <v>92</v>
      </c>
      <c r="B99" s="9">
        <v>97</v>
      </c>
      <c r="C99" s="8">
        <v>96</v>
      </c>
      <c r="D99" s="5">
        <f>IF($B99&lt;&gt;0,C99/$B99,0)</f>
        <v>0.98969072164948457</v>
      </c>
      <c r="E99" s="4">
        <v>1</v>
      </c>
      <c r="F99" s="5">
        <f>IF($B99&lt;&gt;0,E99/$B99,0)</f>
        <v>1.0309278350515464E-2</v>
      </c>
      <c r="G99" s="4"/>
      <c r="H99" s="5">
        <f>IF($B99&lt;&gt;0,G99/$B99,0)</f>
        <v>0</v>
      </c>
      <c r="I99" s="7">
        <v>0</v>
      </c>
      <c r="J99" s="5">
        <f>IF($B99&lt;&gt;0,I99/$B99,0)</f>
        <v>0</v>
      </c>
      <c r="K99" s="4">
        <v>2</v>
      </c>
      <c r="L99" s="5">
        <f>IF($B99&lt;&gt;0,K99/$B99,0)</f>
        <v>2.0618556701030927E-2</v>
      </c>
      <c r="M99" s="4">
        <v>0</v>
      </c>
      <c r="N99" s="5">
        <f>IF($B99&lt;&gt;0,M99/$B99,0)</f>
        <v>0</v>
      </c>
      <c r="O99" s="4">
        <v>85</v>
      </c>
      <c r="P99" s="5">
        <f t="shared" si="69"/>
        <v>0.87628865979381443</v>
      </c>
      <c r="Q99" s="4">
        <v>9</v>
      </c>
      <c r="R99" s="5">
        <f t="shared" si="69"/>
        <v>9.2783505154639179E-2</v>
      </c>
      <c r="S99" s="4">
        <v>0</v>
      </c>
      <c r="T99" s="5">
        <f>IF($B99&lt;&gt;0,S99/$B99,0)</f>
        <v>0</v>
      </c>
      <c r="U99" s="4">
        <v>1</v>
      </c>
      <c r="V99" s="6">
        <f t="shared" si="59"/>
        <v>1.0309278350515464E-2</v>
      </c>
    </row>
    <row r="100" spans="1:22" s="2" customFormat="1" ht="12.75" customHeight="1" x14ac:dyDescent="0.15">
      <c r="A100" s="22" t="s">
        <v>93</v>
      </c>
      <c r="B100" s="9">
        <v>0</v>
      </c>
      <c r="C100" s="8"/>
      <c r="D100" s="5">
        <f>IF($B100&lt;&gt;0,C100/$B100,0)</f>
        <v>0</v>
      </c>
      <c r="E100" s="4"/>
      <c r="F100" s="5">
        <f>IF($B100&lt;&gt;0,E100/$B100,0)</f>
        <v>0</v>
      </c>
      <c r="G100" s="4"/>
      <c r="H100" s="5">
        <f>IF($B100&lt;&gt;0,G100/$B100,0)</f>
        <v>0</v>
      </c>
      <c r="I100" s="7"/>
      <c r="J100" s="5">
        <f>IF($B100&lt;&gt;0,I100/$B100,0)</f>
        <v>0</v>
      </c>
      <c r="K100" s="4"/>
      <c r="L100" s="5">
        <f>IF($B100&lt;&gt;0,K100/$B100,0)</f>
        <v>0</v>
      </c>
      <c r="M100" s="4"/>
      <c r="N100" s="5">
        <f>IF($B100&lt;&gt;0,M100/$B100,0)</f>
        <v>0</v>
      </c>
      <c r="O100" s="4"/>
      <c r="P100" s="5">
        <f t="shared" si="69"/>
        <v>0</v>
      </c>
      <c r="Q100" s="4"/>
      <c r="R100" s="5">
        <f t="shared" si="69"/>
        <v>0</v>
      </c>
      <c r="S100" s="4"/>
      <c r="T100" s="5">
        <f>IF($B100&lt;&gt;0,S100/$B100,0)</f>
        <v>0</v>
      </c>
      <c r="U100" s="4"/>
      <c r="V100" s="6">
        <f t="shared" si="59"/>
        <v>0</v>
      </c>
    </row>
    <row r="101" spans="1:22" s="2" customFormat="1" ht="12.75" customHeight="1" thickBot="1" x14ac:dyDescent="0.2">
      <c r="A101" s="24" t="s">
        <v>94</v>
      </c>
      <c r="B101" s="25">
        <v>42</v>
      </c>
      <c r="C101" s="26">
        <v>20</v>
      </c>
      <c r="D101" s="27">
        <f>IF($B101&lt;&gt;0,C101/$B101,0)</f>
        <v>0.47619047619047616</v>
      </c>
      <c r="E101" s="28">
        <v>22</v>
      </c>
      <c r="F101" s="27">
        <f>IF($B101&lt;&gt;0,E101/$B101,0)</f>
        <v>0.52380952380952384</v>
      </c>
      <c r="G101" s="28"/>
      <c r="H101" s="27">
        <f>IF($B101&lt;&gt;0,G101/$B101,0)</f>
        <v>0</v>
      </c>
      <c r="I101" s="29">
        <v>1</v>
      </c>
      <c r="J101" s="27">
        <f>IF($B101&lt;&gt;0,I101/$B101,0)</f>
        <v>2.3809523809523808E-2</v>
      </c>
      <c r="K101" s="28">
        <v>0</v>
      </c>
      <c r="L101" s="27">
        <f>IF($B101&lt;&gt;0,K101/$B101,0)</f>
        <v>0</v>
      </c>
      <c r="M101" s="28">
        <v>0</v>
      </c>
      <c r="N101" s="27">
        <f>IF($B101&lt;&gt;0,M101/$B101,0)</f>
        <v>0</v>
      </c>
      <c r="O101" s="28">
        <v>33</v>
      </c>
      <c r="P101" s="27">
        <f t="shared" si="69"/>
        <v>0.7857142857142857</v>
      </c>
      <c r="Q101" s="28">
        <v>4</v>
      </c>
      <c r="R101" s="27">
        <f t="shared" si="69"/>
        <v>9.5238095238095233E-2</v>
      </c>
      <c r="S101" s="28">
        <v>0</v>
      </c>
      <c r="T101" s="27">
        <f>IF($B101&lt;&gt;0,S101/$B101,0)</f>
        <v>0</v>
      </c>
      <c r="U101" s="28">
        <v>4</v>
      </c>
      <c r="V101" s="48">
        <f t="shared" si="59"/>
        <v>9.5238095238095233E-2</v>
      </c>
    </row>
  </sheetData>
  <mergeCells count="14">
    <mergeCell ref="K2:L2"/>
    <mergeCell ref="M2:N2"/>
    <mergeCell ref="O2:P2"/>
    <mergeCell ref="Q2:R2"/>
    <mergeCell ref="A1:A3"/>
    <mergeCell ref="B2:B3"/>
    <mergeCell ref="C1:H1"/>
    <mergeCell ref="C2:D2"/>
    <mergeCell ref="E2:F2"/>
    <mergeCell ref="G2:H2"/>
    <mergeCell ref="I1:V1"/>
    <mergeCell ref="I2:J2"/>
    <mergeCell ref="S2:T2"/>
    <mergeCell ref="U2:V2"/>
  </mergeCells>
  <pageMargins left="0.75" right="0.75" top="1" bottom="1" header="0.5" footer="0.5"/>
  <pageSetup orientation="portrait" horizontalDpi="300" verticalDpi="300"/>
  <headerFooter alignWithMargins="0"/>
  <ignoredErrors>
    <ignoredError sqref="D12:F12 H12:V12 D11 F11 H11 J11 L11 N11 P11 R11 T11 V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A3"/>
    </sheetView>
  </sheetViews>
  <sheetFormatPr baseColWidth="10" defaultColWidth="8.83203125" defaultRowHeight="13" x14ac:dyDescent="0.15"/>
  <cols>
    <col min="1" max="1" width="49" bestFit="1" customWidth="1"/>
    <col min="2" max="2" width="25.5" bestFit="1" customWidth="1"/>
    <col min="3" max="3" width="5.6640625" style="1" bestFit="1" customWidth="1"/>
    <col min="4" max="4" width="7" style="1" bestFit="1" customWidth="1"/>
    <col min="5" max="5" width="5.6640625" style="1" bestFit="1" customWidth="1"/>
    <col min="6" max="6" width="7" style="1" bestFit="1" customWidth="1"/>
    <col min="7" max="7" width="5.6640625" bestFit="1" customWidth="1"/>
    <col min="8" max="8" width="6.5" bestFit="1" customWidth="1"/>
    <col min="9" max="9" width="5.6640625" bestFit="1" customWidth="1"/>
    <col min="10" max="10" width="6.5" bestFit="1" customWidth="1"/>
    <col min="11" max="11" width="10" customWidth="1"/>
    <col min="12" max="12" width="6.1640625" bestFit="1" customWidth="1"/>
    <col min="13" max="13" width="5.6640625" bestFit="1" customWidth="1"/>
    <col min="14" max="14" width="6.33203125" bestFit="1" customWidth="1"/>
    <col min="15" max="15" width="5.6640625" bestFit="1" customWidth="1"/>
    <col min="16" max="16" width="6.6640625" customWidth="1"/>
    <col min="17" max="17" width="5.6640625" bestFit="1" customWidth="1"/>
    <col min="18" max="18" width="7" customWidth="1"/>
    <col min="19" max="19" width="5.6640625" bestFit="1" customWidth="1"/>
    <col min="20" max="20" width="7" bestFit="1" customWidth="1"/>
    <col min="21" max="21" width="5.6640625" bestFit="1" customWidth="1"/>
    <col min="22" max="22" width="6.6640625" customWidth="1"/>
    <col min="23" max="23" width="5.6640625" bestFit="1" customWidth="1"/>
    <col min="24" max="24" width="7" customWidth="1"/>
    <col min="25" max="25" width="5.6640625" bestFit="1" customWidth="1"/>
    <col min="26" max="26" width="7" bestFit="1" customWidth="1"/>
    <col min="27" max="27" width="5.6640625" bestFit="1" customWidth="1"/>
    <col min="28" max="28" width="6.6640625" customWidth="1"/>
    <col min="29" max="29" width="5.6640625" bestFit="1" customWidth="1"/>
    <col min="30" max="30" width="6.1640625" bestFit="1" customWidth="1"/>
    <col min="31" max="31" width="5.6640625" bestFit="1" customWidth="1"/>
    <col min="32" max="32" width="6.1640625" bestFit="1" customWidth="1"/>
    <col min="33" max="33" width="5.6640625" bestFit="1" customWidth="1"/>
    <col min="34" max="34" width="7" bestFit="1" customWidth="1"/>
    <col min="35" max="35" width="5.6640625" bestFit="1" customWidth="1"/>
    <col min="36" max="36" width="6.1640625" bestFit="1" customWidth="1"/>
    <col min="37" max="37" width="5.6640625" bestFit="1" customWidth="1"/>
    <col min="38" max="38" width="6.6640625" customWidth="1"/>
    <col min="39" max="39" width="5.6640625" bestFit="1" customWidth="1"/>
    <col min="40" max="40" width="7" bestFit="1" customWidth="1"/>
    <col min="41" max="41" width="5.6640625" bestFit="1" customWidth="1"/>
    <col min="42" max="42" width="6.1640625" bestFit="1" customWidth="1"/>
    <col min="43" max="43" width="5.6640625" bestFit="1" customWidth="1"/>
    <col min="44" max="44" width="6.1640625" bestFit="1" customWidth="1"/>
  </cols>
  <sheetData>
    <row r="1" spans="1:14" s="2" customFormat="1" ht="12.75" customHeight="1" x14ac:dyDescent="0.15">
      <c r="A1" s="77" t="s">
        <v>123</v>
      </c>
      <c r="B1" s="63" t="s">
        <v>12</v>
      </c>
      <c r="C1" s="83" t="s">
        <v>112</v>
      </c>
      <c r="D1" s="83"/>
      <c r="E1" s="83"/>
      <c r="F1" s="83"/>
      <c r="G1" s="87" t="s">
        <v>116</v>
      </c>
      <c r="H1" s="83"/>
      <c r="I1" s="83"/>
      <c r="J1" s="84"/>
    </row>
    <row r="2" spans="1:14" s="2" customFormat="1" ht="25.5" customHeight="1" x14ac:dyDescent="0.15">
      <c r="A2" s="78"/>
      <c r="B2" s="89" t="s">
        <v>10</v>
      </c>
      <c r="C2" s="91" t="s">
        <v>114</v>
      </c>
      <c r="D2" s="76"/>
      <c r="E2" s="75" t="s">
        <v>113</v>
      </c>
      <c r="F2" s="86"/>
      <c r="G2" s="80" t="s">
        <v>114</v>
      </c>
      <c r="H2" s="76"/>
      <c r="I2" s="75" t="s">
        <v>113</v>
      </c>
      <c r="J2" s="88"/>
    </row>
    <row r="3" spans="1:14" s="2" customFormat="1" ht="12.75" customHeight="1" thickBot="1" x14ac:dyDescent="0.2">
      <c r="A3" s="79"/>
      <c r="B3" s="90"/>
      <c r="C3" s="62" t="s">
        <v>0</v>
      </c>
      <c r="D3" s="15" t="s">
        <v>14</v>
      </c>
      <c r="E3" s="15" t="s">
        <v>0</v>
      </c>
      <c r="F3" s="18" t="s">
        <v>14</v>
      </c>
      <c r="G3" s="17" t="s">
        <v>0</v>
      </c>
      <c r="H3" s="15" t="s">
        <v>14</v>
      </c>
      <c r="I3" s="15" t="s">
        <v>0</v>
      </c>
      <c r="J3" s="16" t="s">
        <v>14</v>
      </c>
    </row>
    <row r="4" spans="1:14" s="2" customFormat="1" ht="12.75" customHeight="1" x14ac:dyDescent="0.15">
      <c r="A4" s="55" t="s">
        <v>13</v>
      </c>
      <c r="B4" s="69">
        <f>SUM(B8:B20)</f>
        <v>97</v>
      </c>
      <c r="C4" s="70">
        <f>SUM(C8:C20)</f>
        <v>75</v>
      </c>
      <c r="D4" s="12">
        <f>C4/B4</f>
        <v>0.77319587628865982</v>
      </c>
      <c r="E4" s="11">
        <f>SUM(E8:E20)</f>
        <v>11</v>
      </c>
      <c r="F4" s="13">
        <f>E4/C4</f>
        <v>0.14666666666666667</v>
      </c>
      <c r="G4" s="70">
        <f>SUM(G8:G13)</f>
        <v>22</v>
      </c>
      <c r="H4" s="12">
        <f>G4/B4</f>
        <v>0.22680412371134021</v>
      </c>
      <c r="I4" s="11">
        <f>SUM(I8:I20)</f>
        <v>4</v>
      </c>
      <c r="J4" s="13">
        <f>I4/G4</f>
        <v>0.18181818181818182</v>
      </c>
    </row>
    <row r="5" spans="1:14" s="2" customFormat="1" ht="12.75" customHeight="1" x14ac:dyDescent="0.15">
      <c r="A5" s="56"/>
      <c r="B5" s="64"/>
      <c r="C5" s="7"/>
      <c r="D5" s="5"/>
      <c r="E5" s="4"/>
      <c r="F5" s="6"/>
      <c r="G5" s="7"/>
      <c r="H5" s="5"/>
      <c r="I5" s="4"/>
      <c r="J5" s="6"/>
    </row>
    <row r="6" spans="1:14" s="2" customFormat="1" ht="12.75" customHeight="1" x14ac:dyDescent="0.15">
      <c r="A6" s="57" t="s">
        <v>15</v>
      </c>
      <c r="B6" s="65"/>
      <c r="C6" s="44"/>
      <c r="D6" s="41"/>
      <c r="E6" s="42"/>
      <c r="F6" s="45"/>
      <c r="G6" s="44"/>
      <c r="H6" s="41"/>
      <c r="I6" s="42"/>
      <c r="J6" s="45"/>
    </row>
    <row r="7" spans="1:14" s="2" customFormat="1" ht="12.75" customHeight="1" x14ac:dyDescent="0.15">
      <c r="A7" s="58" t="s">
        <v>95</v>
      </c>
      <c r="B7" s="66"/>
      <c r="C7" s="36"/>
      <c r="D7" s="33"/>
      <c r="E7" s="34"/>
      <c r="F7" s="37"/>
      <c r="G7" s="36"/>
      <c r="H7" s="33"/>
      <c r="I7" s="34"/>
      <c r="J7" s="37"/>
    </row>
    <row r="8" spans="1:14" s="2" customFormat="1" ht="12.75" customHeight="1" x14ac:dyDescent="0.15">
      <c r="A8" s="56" t="s">
        <v>96</v>
      </c>
      <c r="B8" s="64">
        <f>C8+G8</f>
        <v>6</v>
      </c>
      <c r="C8" s="7">
        <v>6</v>
      </c>
      <c r="D8" s="5">
        <f>IF($B8&lt;&gt;0,C8/$B8,0)</f>
        <v>1</v>
      </c>
      <c r="E8" s="4">
        <v>2</v>
      </c>
      <c r="F8" s="6">
        <f>IF($C8&lt;&gt;0,E8/$C8,0)</f>
        <v>0.33333333333333331</v>
      </c>
      <c r="G8" s="7"/>
      <c r="H8" s="5">
        <f>IF($B8&lt;&gt;0,G8/$B8,0)</f>
        <v>0</v>
      </c>
      <c r="I8" s="4"/>
      <c r="J8" s="6">
        <f>IF($G8&lt;&gt;0,I8/$G8,0)</f>
        <v>0</v>
      </c>
      <c r="N8" s="74"/>
    </row>
    <row r="9" spans="1:14" s="2" customFormat="1" ht="12.75" customHeight="1" x14ac:dyDescent="0.15">
      <c r="A9" s="56" t="s">
        <v>97</v>
      </c>
      <c r="B9" s="64">
        <f t="shared" ref="B9:B13" si="0">C9+G9</f>
        <v>16</v>
      </c>
      <c r="C9" s="7">
        <v>16</v>
      </c>
      <c r="D9" s="5">
        <f t="shared" ref="D9:D13" si="1">IF($B9&lt;&gt;0,C9/$B9,0)</f>
        <v>1</v>
      </c>
      <c r="E9" s="4">
        <v>2</v>
      </c>
      <c r="F9" s="6">
        <f t="shared" ref="F9:F13" si="2">IF($C9&lt;&gt;0,E9/$C9,0)</f>
        <v>0.125</v>
      </c>
      <c r="G9" s="7"/>
      <c r="H9" s="5">
        <f t="shared" ref="H9:H13" si="3">IF($B9&lt;&gt;0,G9/$B9,0)</f>
        <v>0</v>
      </c>
      <c r="I9" s="4"/>
      <c r="J9" s="6">
        <f t="shared" ref="J9:J13" si="4">IF($G9&lt;&gt;0,I9/$G9,0)</f>
        <v>0</v>
      </c>
    </row>
    <row r="10" spans="1:14" s="2" customFormat="1" ht="12.75" customHeight="1" x14ac:dyDescent="0.15">
      <c r="A10" s="56" t="s">
        <v>98</v>
      </c>
      <c r="B10" s="64">
        <f t="shared" si="0"/>
        <v>0</v>
      </c>
      <c r="C10" s="7"/>
      <c r="D10" s="5">
        <f t="shared" si="1"/>
        <v>0</v>
      </c>
      <c r="E10" s="4"/>
      <c r="F10" s="6">
        <f t="shared" si="2"/>
        <v>0</v>
      </c>
      <c r="G10" s="7"/>
      <c r="H10" s="5">
        <f t="shared" si="3"/>
        <v>0</v>
      </c>
      <c r="I10" s="4"/>
      <c r="J10" s="6">
        <f t="shared" si="4"/>
        <v>0</v>
      </c>
    </row>
    <row r="11" spans="1:14" s="2" customFormat="1" ht="12.75" customHeight="1" x14ac:dyDescent="0.15">
      <c r="A11" s="56" t="s">
        <v>99</v>
      </c>
      <c r="B11" s="64">
        <f t="shared" si="0"/>
        <v>71</v>
      </c>
      <c r="C11" s="49">
        <v>49</v>
      </c>
      <c r="D11" s="5">
        <f t="shared" si="1"/>
        <v>0.6901408450704225</v>
      </c>
      <c r="E11" s="4">
        <f>SUM(E24:E32,E34:E47,E49:E52,E54,E56:E58,E60:E62,E64:E71,E73:E79,E81,E83:E89,E91:E95,E97:E101)</f>
        <v>5</v>
      </c>
      <c r="F11" s="6">
        <f>IF($C11&lt;&gt;0,E11/$C11,0)</f>
        <v>0.10204081632653061</v>
      </c>
      <c r="G11" s="49">
        <v>22</v>
      </c>
      <c r="H11" s="5">
        <f>IF($B11&lt;&gt;0,G11/$B11,0)</f>
        <v>0.30985915492957744</v>
      </c>
      <c r="I11" s="4">
        <f>SUM(I24:I32,I34:I47,I49:I52,I54,I56:I58,I60:I62,I64:I71,I73:I79,I81,I83:I89,I91:I95,I97:I101)</f>
        <v>4</v>
      </c>
      <c r="J11" s="6">
        <f>IF($G11&lt;&gt;0,I11/$G11,0)</f>
        <v>0.18181818181818182</v>
      </c>
    </row>
    <row r="12" spans="1:14" s="2" customFormat="1" ht="12.75" customHeight="1" x14ac:dyDescent="0.15">
      <c r="A12" s="56" t="s">
        <v>100</v>
      </c>
      <c r="B12" s="64">
        <f t="shared" si="0"/>
        <v>4</v>
      </c>
      <c r="C12" s="49">
        <v>4</v>
      </c>
      <c r="D12" s="5">
        <f t="shared" si="1"/>
        <v>1</v>
      </c>
      <c r="E12" s="4">
        <v>2</v>
      </c>
      <c r="F12" s="6">
        <f t="shared" si="2"/>
        <v>0.5</v>
      </c>
      <c r="G12" s="49"/>
      <c r="H12" s="5">
        <f t="shared" si="3"/>
        <v>0</v>
      </c>
      <c r="I12" s="4"/>
      <c r="J12" s="6">
        <f t="shared" si="4"/>
        <v>0</v>
      </c>
    </row>
    <row r="13" spans="1:14" s="2" customFormat="1" ht="12.75" customHeight="1" x14ac:dyDescent="0.15">
      <c r="A13" s="56" t="s">
        <v>101</v>
      </c>
      <c r="B13" s="64">
        <f t="shared" si="0"/>
        <v>0</v>
      </c>
      <c r="C13" s="7"/>
      <c r="D13" s="5">
        <f t="shared" si="1"/>
        <v>0</v>
      </c>
      <c r="E13" s="4"/>
      <c r="F13" s="6">
        <f t="shared" si="2"/>
        <v>0</v>
      </c>
      <c r="G13" s="7"/>
      <c r="H13" s="5">
        <f t="shared" si="3"/>
        <v>0</v>
      </c>
      <c r="I13" s="4"/>
      <c r="J13" s="6">
        <f t="shared" si="4"/>
        <v>0</v>
      </c>
    </row>
    <row r="14" spans="1:14" s="2" customFormat="1" ht="12.75" customHeight="1" x14ac:dyDescent="0.15">
      <c r="A14" s="59" t="s">
        <v>102</v>
      </c>
      <c r="B14" s="66"/>
      <c r="C14" s="36"/>
      <c r="D14" s="33"/>
      <c r="E14" s="34"/>
      <c r="F14" s="37"/>
      <c r="G14" s="36"/>
      <c r="H14" s="33"/>
      <c r="I14" s="34"/>
      <c r="J14" s="37"/>
    </row>
    <row r="15" spans="1:14" s="2" customFormat="1" ht="12.75" customHeight="1" x14ac:dyDescent="0.15">
      <c r="A15" s="60" t="s">
        <v>103</v>
      </c>
      <c r="B15" s="67" t="s">
        <v>115</v>
      </c>
      <c r="C15" s="53" t="s">
        <v>115</v>
      </c>
      <c r="D15" s="51"/>
      <c r="E15" s="52" t="s">
        <v>115</v>
      </c>
      <c r="F15" s="54"/>
      <c r="G15" s="53" t="s">
        <v>115</v>
      </c>
      <c r="H15" s="51"/>
      <c r="I15" s="52" t="s">
        <v>115</v>
      </c>
      <c r="J15" s="54"/>
    </row>
    <row r="16" spans="1:14" s="2" customFormat="1" ht="12.75" customHeight="1" x14ac:dyDescent="0.15">
      <c r="A16" s="60" t="s">
        <v>104</v>
      </c>
      <c r="B16" s="67" t="s">
        <v>115</v>
      </c>
      <c r="C16" s="53" t="s">
        <v>115</v>
      </c>
      <c r="D16" s="51"/>
      <c r="E16" s="52" t="s">
        <v>115</v>
      </c>
      <c r="F16" s="54"/>
      <c r="G16" s="53" t="s">
        <v>115</v>
      </c>
      <c r="H16" s="51"/>
      <c r="I16" s="52" t="s">
        <v>115</v>
      </c>
      <c r="J16" s="54"/>
    </row>
    <row r="17" spans="1:10" s="2" customFormat="1" ht="12.75" customHeight="1" x14ac:dyDescent="0.15">
      <c r="A17" s="60" t="s">
        <v>105</v>
      </c>
      <c r="B17" s="67" t="s">
        <v>115</v>
      </c>
      <c r="C17" s="53" t="s">
        <v>115</v>
      </c>
      <c r="D17" s="51"/>
      <c r="E17" s="52" t="s">
        <v>115</v>
      </c>
      <c r="F17" s="54"/>
      <c r="G17" s="53" t="s">
        <v>115</v>
      </c>
      <c r="H17" s="51"/>
      <c r="I17" s="52" t="s">
        <v>115</v>
      </c>
      <c r="J17" s="54"/>
    </row>
    <row r="18" spans="1:10" s="2" customFormat="1" ht="12.75" customHeight="1" x14ac:dyDescent="0.15">
      <c r="A18" s="60" t="s">
        <v>106</v>
      </c>
      <c r="B18" s="67" t="s">
        <v>115</v>
      </c>
      <c r="C18" s="53" t="s">
        <v>115</v>
      </c>
      <c r="D18" s="51"/>
      <c r="E18" s="52" t="s">
        <v>115</v>
      </c>
      <c r="F18" s="54"/>
      <c r="G18" s="53" t="s">
        <v>115</v>
      </c>
      <c r="H18" s="51"/>
      <c r="I18" s="52" t="s">
        <v>115</v>
      </c>
      <c r="J18" s="54"/>
    </row>
    <row r="19" spans="1:10" s="2" customFormat="1" ht="12.75" customHeight="1" x14ac:dyDescent="0.15">
      <c r="A19" s="60" t="s">
        <v>107</v>
      </c>
      <c r="B19" s="67" t="s">
        <v>115</v>
      </c>
      <c r="C19" s="53" t="s">
        <v>115</v>
      </c>
      <c r="D19" s="51"/>
      <c r="E19" s="52" t="s">
        <v>115</v>
      </c>
      <c r="F19" s="54"/>
      <c r="G19" s="53" t="s">
        <v>115</v>
      </c>
      <c r="H19" s="51"/>
      <c r="I19" s="52" t="s">
        <v>115</v>
      </c>
      <c r="J19" s="54"/>
    </row>
    <row r="20" spans="1:10" s="2" customFormat="1" ht="12.75" customHeight="1" x14ac:dyDescent="0.15">
      <c r="A20" s="60" t="s">
        <v>108</v>
      </c>
      <c r="B20" s="67" t="s">
        <v>115</v>
      </c>
      <c r="C20" s="53" t="s">
        <v>115</v>
      </c>
      <c r="D20" s="51"/>
      <c r="E20" s="52" t="s">
        <v>115</v>
      </c>
      <c r="F20" s="54"/>
      <c r="G20" s="53" t="s">
        <v>115</v>
      </c>
      <c r="H20" s="51"/>
      <c r="I20" s="52" t="s">
        <v>115</v>
      </c>
      <c r="J20" s="54"/>
    </row>
    <row r="21" spans="1:10" s="2" customFormat="1" ht="12.75" customHeight="1" x14ac:dyDescent="0.15">
      <c r="A21" s="56"/>
      <c r="B21" s="64"/>
      <c r="C21" s="7"/>
      <c r="D21" s="5"/>
      <c r="E21" s="4"/>
      <c r="F21" s="6"/>
      <c r="G21" s="7"/>
      <c r="H21" s="5"/>
      <c r="I21" s="4"/>
      <c r="J21" s="6"/>
    </row>
    <row r="22" spans="1:10" s="2" customFormat="1" ht="12.75" customHeight="1" x14ac:dyDescent="0.15">
      <c r="A22" s="57" t="s">
        <v>16</v>
      </c>
      <c r="B22" s="65"/>
      <c r="C22" s="44"/>
      <c r="D22" s="41"/>
      <c r="E22" s="42"/>
      <c r="F22" s="45"/>
      <c r="G22" s="44"/>
      <c r="H22" s="41"/>
      <c r="I22" s="42"/>
      <c r="J22" s="45"/>
    </row>
    <row r="23" spans="1:10" s="2" customFormat="1" ht="12.75" customHeight="1" x14ac:dyDescent="0.15">
      <c r="A23" s="58" t="s">
        <v>17</v>
      </c>
      <c r="B23" s="66"/>
      <c r="C23" s="36"/>
      <c r="D23" s="33"/>
      <c r="E23" s="34"/>
      <c r="F23" s="37"/>
      <c r="G23" s="36"/>
      <c r="H23" s="33"/>
      <c r="I23" s="34"/>
      <c r="J23" s="37"/>
    </row>
    <row r="24" spans="1:10" s="2" customFormat="1" ht="13.5" customHeight="1" x14ac:dyDescent="0.15">
      <c r="A24" s="56" t="s">
        <v>18</v>
      </c>
      <c r="B24" s="64">
        <f t="shared" ref="B24:B32" si="5">C24+G24</f>
        <v>0</v>
      </c>
      <c r="C24" s="7"/>
      <c r="D24" s="5">
        <f t="shared" ref="D24:D32" si="6">IF($B24&lt;&gt;0,C24/$B24,0)</f>
        <v>0</v>
      </c>
      <c r="E24" s="4"/>
      <c r="F24" s="6">
        <f t="shared" ref="F24:F32" si="7">IF($C24&lt;&gt;0,E24/$C24,0)</f>
        <v>0</v>
      </c>
      <c r="G24" s="7"/>
      <c r="H24" s="5">
        <f>IF($B24&lt;&gt;0,G24/$B24,0)</f>
        <v>0</v>
      </c>
      <c r="I24" s="4"/>
      <c r="J24" s="6">
        <f>IF($G24&lt;&gt;0,I24/$G24,0)</f>
        <v>0</v>
      </c>
    </row>
    <row r="25" spans="1:10" s="2" customFormat="1" ht="12.75" customHeight="1" x14ac:dyDescent="0.15">
      <c r="A25" s="56" t="s">
        <v>19</v>
      </c>
      <c r="B25" s="64">
        <f t="shared" si="5"/>
        <v>0</v>
      </c>
      <c r="C25" s="7"/>
      <c r="D25" s="5">
        <f t="shared" si="6"/>
        <v>0</v>
      </c>
      <c r="E25" s="4"/>
      <c r="F25" s="6">
        <f t="shared" si="7"/>
        <v>0</v>
      </c>
      <c r="G25" s="7"/>
      <c r="H25" s="5">
        <f t="shared" ref="H25:H32" si="8">IF($B25&lt;&gt;0,G25/$B25,0)</f>
        <v>0</v>
      </c>
      <c r="I25" s="4"/>
      <c r="J25" s="6">
        <f t="shared" ref="J25:J32" si="9">IF($G25&lt;&gt;0,I25/$G25,0)</f>
        <v>0</v>
      </c>
    </row>
    <row r="26" spans="1:10" s="2" customFormat="1" ht="12.75" customHeight="1" x14ac:dyDescent="0.15">
      <c r="A26" s="56" t="s">
        <v>20</v>
      </c>
      <c r="B26" s="64">
        <f t="shared" si="5"/>
        <v>0</v>
      </c>
      <c r="C26" s="7"/>
      <c r="D26" s="5">
        <f t="shared" si="6"/>
        <v>0</v>
      </c>
      <c r="E26" s="4"/>
      <c r="F26" s="6">
        <f t="shared" si="7"/>
        <v>0</v>
      </c>
      <c r="G26" s="7"/>
      <c r="H26" s="5">
        <f t="shared" si="8"/>
        <v>0</v>
      </c>
      <c r="I26" s="4"/>
      <c r="J26" s="6">
        <f t="shared" si="9"/>
        <v>0</v>
      </c>
    </row>
    <row r="27" spans="1:10" s="2" customFormat="1" ht="12.75" customHeight="1" x14ac:dyDescent="0.15">
      <c r="A27" s="56" t="s">
        <v>21</v>
      </c>
      <c r="B27" s="64">
        <f t="shared" si="5"/>
        <v>2</v>
      </c>
      <c r="C27" s="7">
        <v>2</v>
      </c>
      <c r="D27" s="5">
        <f t="shared" si="6"/>
        <v>1</v>
      </c>
      <c r="E27" s="4"/>
      <c r="F27" s="6">
        <f t="shared" si="7"/>
        <v>0</v>
      </c>
      <c r="G27" s="7"/>
      <c r="H27" s="5">
        <f t="shared" si="8"/>
        <v>0</v>
      </c>
      <c r="I27" s="4"/>
      <c r="J27" s="6">
        <f t="shared" si="9"/>
        <v>0</v>
      </c>
    </row>
    <row r="28" spans="1:10" s="2" customFormat="1" ht="12.75" customHeight="1" x14ac:dyDescent="0.15">
      <c r="A28" s="47" t="s">
        <v>111</v>
      </c>
      <c r="B28" s="64">
        <f t="shared" si="5"/>
        <v>0</v>
      </c>
      <c r="C28" s="7"/>
      <c r="D28" s="5">
        <f t="shared" si="6"/>
        <v>0</v>
      </c>
      <c r="E28" s="4"/>
      <c r="F28" s="6">
        <f t="shared" si="7"/>
        <v>0</v>
      </c>
      <c r="G28" s="7"/>
      <c r="H28" s="5">
        <f t="shared" si="8"/>
        <v>0</v>
      </c>
      <c r="I28" s="4"/>
      <c r="J28" s="6">
        <f t="shared" si="9"/>
        <v>0</v>
      </c>
    </row>
    <row r="29" spans="1:10" s="2" customFormat="1" ht="12.75" customHeight="1" x14ac:dyDescent="0.15">
      <c r="A29" s="56" t="s">
        <v>22</v>
      </c>
      <c r="B29" s="64">
        <f t="shared" si="5"/>
        <v>13</v>
      </c>
      <c r="C29" s="7"/>
      <c r="D29" s="5">
        <f t="shared" si="6"/>
        <v>0</v>
      </c>
      <c r="E29" s="4"/>
      <c r="F29" s="6">
        <f t="shared" si="7"/>
        <v>0</v>
      </c>
      <c r="G29" s="7">
        <v>13</v>
      </c>
      <c r="H29" s="5">
        <f t="shared" si="8"/>
        <v>1</v>
      </c>
      <c r="I29" s="4">
        <v>2</v>
      </c>
      <c r="J29" s="6">
        <f t="shared" si="9"/>
        <v>0.15384615384615385</v>
      </c>
    </row>
    <row r="30" spans="1:10" s="2" customFormat="1" ht="12.75" customHeight="1" x14ac:dyDescent="0.15">
      <c r="A30" s="56" t="s">
        <v>23</v>
      </c>
      <c r="B30" s="64">
        <f t="shared" si="5"/>
        <v>9</v>
      </c>
      <c r="C30" s="7">
        <v>9</v>
      </c>
      <c r="D30" s="5">
        <f t="shared" si="6"/>
        <v>1</v>
      </c>
      <c r="E30" s="4"/>
      <c r="F30" s="6">
        <f t="shared" si="7"/>
        <v>0</v>
      </c>
      <c r="G30" s="7"/>
      <c r="H30" s="5">
        <f t="shared" si="8"/>
        <v>0</v>
      </c>
      <c r="I30" s="4"/>
      <c r="J30" s="6">
        <f t="shared" si="9"/>
        <v>0</v>
      </c>
    </row>
    <row r="31" spans="1:10" s="2" customFormat="1" ht="12.75" customHeight="1" x14ac:dyDescent="0.15">
      <c r="A31" s="56" t="s">
        <v>24</v>
      </c>
      <c r="B31" s="64">
        <f t="shared" si="5"/>
        <v>0</v>
      </c>
      <c r="C31" s="7"/>
      <c r="D31" s="5">
        <f t="shared" si="6"/>
        <v>0</v>
      </c>
      <c r="E31" s="4"/>
      <c r="F31" s="6">
        <f t="shared" si="7"/>
        <v>0</v>
      </c>
      <c r="G31" s="7"/>
      <c r="H31" s="5">
        <f t="shared" si="8"/>
        <v>0</v>
      </c>
      <c r="I31" s="4"/>
      <c r="J31" s="6">
        <f t="shared" si="9"/>
        <v>0</v>
      </c>
    </row>
    <row r="32" spans="1:10" s="2" customFormat="1" ht="12.75" customHeight="1" x14ac:dyDescent="0.15">
      <c r="A32" s="56" t="s">
        <v>25</v>
      </c>
      <c r="B32" s="64">
        <f t="shared" si="5"/>
        <v>0</v>
      </c>
      <c r="C32" s="7"/>
      <c r="D32" s="5">
        <f t="shared" si="6"/>
        <v>0</v>
      </c>
      <c r="E32" s="4"/>
      <c r="F32" s="6">
        <f t="shared" si="7"/>
        <v>0</v>
      </c>
      <c r="G32" s="7"/>
      <c r="H32" s="5">
        <f t="shared" si="8"/>
        <v>0</v>
      </c>
      <c r="I32" s="4"/>
      <c r="J32" s="6">
        <f t="shared" si="9"/>
        <v>0</v>
      </c>
    </row>
    <row r="33" spans="1:10" s="2" customFormat="1" ht="12.75" customHeight="1" x14ac:dyDescent="0.15">
      <c r="A33" s="59" t="s">
        <v>26</v>
      </c>
      <c r="B33" s="66"/>
      <c r="C33" s="36"/>
      <c r="D33" s="33"/>
      <c r="E33" s="34"/>
      <c r="F33" s="37"/>
      <c r="G33" s="36"/>
      <c r="H33" s="33"/>
      <c r="I33" s="34"/>
      <c r="J33" s="37"/>
    </row>
    <row r="34" spans="1:10" s="2" customFormat="1" ht="12.75" customHeight="1" x14ac:dyDescent="0.15">
      <c r="A34" s="56" t="s">
        <v>27</v>
      </c>
      <c r="B34" s="64">
        <f t="shared" ref="B34:B47" si="10">C34+G34</f>
        <v>0</v>
      </c>
      <c r="C34" s="7"/>
      <c r="D34" s="5">
        <f t="shared" ref="D34:D47" si="11">IF($B34&lt;&gt;0,C34/$B34,0)</f>
        <v>0</v>
      </c>
      <c r="E34" s="4"/>
      <c r="F34" s="6">
        <f t="shared" ref="F34:F47" si="12">IF($C34&lt;&gt;0,E34/$C34,0)</f>
        <v>0</v>
      </c>
      <c r="G34" s="7"/>
      <c r="H34" s="5">
        <f t="shared" ref="H34:H47" si="13">IF($B34&lt;&gt;0,G34/$B34,0)</f>
        <v>0</v>
      </c>
      <c r="I34" s="4"/>
      <c r="J34" s="6">
        <f t="shared" ref="J34:J47" si="14">IF($G34&lt;&gt;0,I34/$G34,0)</f>
        <v>0</v>
      </c>
    </row>
    <row r="35" spans="1:10" s="2" customFormat="1" ht="12.75" customHeight="1" x14ac:dyDescent="0.15">
      <c r="A35" s="56" t="s">
        <v>28</v>
      </c>
      <c r="B35" s="64">
        <f t="shared" si="10"/>
        <v>0</v>
      </c>
      <c r="C35" s="7"/>
      <c r="D35" s="5">
        <f t="shared" si="11"/>
        <v>0</v>
      </c>
      <c r="E35" s="4"/>
      <c r="F35" s="6">
        <f t="shared" si="12"/>
        <v>0</v>
      </c>
      <c r="G35" s="7"/>
      <c r="H35" s="5">
        <f t="shared" si="13"/>
        <v>0</v>
      </c>
      <c r="I35" s="4"/>
      <c r="J35" s="6">
        <f t="shared" si="14"/>
        <v>0</v>
      </c>
    </row>
    <row r="36" spans="1:10" s="2" customFormat="1" ht="12.75" customHeight="1" x14ac:dyDescent="0.15">
      <c r="A36" s="56" t="s">
        <v>29</v>
      </c>
      <c r="B36" s="64">
        <f t="shared" si="10"/>
        <v>0</v>
      </c>
      <c r="C36" s="7"/>
      <c r="D36" s="5">
        <f t="shared" si="11"/>
        <v>0</v>
      </c>
      <c r="E36" s="4"/>
      <c r="F36" s="6">
        <f t="shared" si="12"/>
        <v>0</v>
      </c>
      <c r="G36" s="7"/>
      <c r="H36" s="5">
        <f t="shared" si="13"/>
        <v>0</v>
      </c>
      <c r="I36" s="4"/>
      <c r="J36" s="6">
        <f t="shared" si="14"/>
        <v>0</v>
      </c>
    </row>
    <row r="37" spans="1:10" s="2" customFormat="1" ht="12.75" customHeight="1" x14ac:dyDescent="0.15">
      <c r="A37" s="56" t="s">
        <v>30</v>
      </c>
      <c r="B37" s="64">
        <f t="shared" si="10"/>
        <v>0</v>
      </c>
      <c r="C37" s="7"/>
      <c r="D37" s="5">
        <f t="shared" si="11"/>
        <v>0</v>
      </c>
      <c r="E37" s="4"/>
      <c r="F37" s="6">
        <f t="shared" si="12"/>
        <v>0</v>
      </c>
      <c r="G37" s="7"/>
      <c r="H37" s="5">
        <f t="shared" si="13"/>
        <v>0</v>
      </c>
      <c r="I37" s="4"/>
      <c r="J37" s="6">
        <f t="shared" si="14"/>
        <v>0</v>
      </c>
    </row>
    <row r="38" spans="1:10" s="2" customFormat="1" ht="12.75" customHeight="1" x14ac:dyDescent="0.15">
      <c r="A38" s="56" t="s">
        <v>31</v>
      </c>
      <c r="B38" s="64">
        <f t="shared" si="10"/>
        <v>0</v>
      </c>
      <c r="C38" s="7"/>
      <c r="D38" s="5">
        <f t="shared" si="11"/>
        <v>0</v>
      </c>
      <c r="E38" s="4"/>
      <c r="F38" s="6">
        <f t="shared" si="12"/>
        <v>0</v>
      </c>
      <c r="G38" s="7"/>
      <c r="H38" s="5">
        <f t="shared" si="13"/>
        <v>0</v>
      </c>
      <c r="I38" s="4"/>
      <c r="J38" s="6">
        <f t="shared" si="14"/>
        <v>0</v>
      </c>
    </row>
    <row r="39" spans="1:10" s="2" customFormat="1" ht="12.75" customHeight="1" x14ac:dyDescent="0.15">
      <c r="A39" s="56" t="s">
        <v>32</v>
      </c>
      <c r="B39" s="64">
        <f t="shared" si="10"/>
        <v>0</v>
      </c>
      <c r="C39" s="7"/>
      <c r="D39" s="5">
        <f t="shared" si="11"/>
        <v>0</v>
      </c>
      <c r="E39" s="4"/>
      <c r="F39" s="6">
        <f t="shared" si="12"/>
        <v>0</v>
      </c>
      <c r="G39" s="7"/>
      <c r="H39" s="5">
        <f t="shared" si="13"/>
        <v>0</v>
      </c>
      <c r="I39" s="4"/>
      <c r="J39" s="6">
        <f t="shared" si="14"/>
        <v>0</v>
      </c>
    </row>
    <row r="40" spans="1:10" s="2" customFormat="1" ht="12.75" customHeight="1" x14ac:dyDescent="0.15">
      <c r="A40" s="56" t="s">
        <v>33</v>
      </c>
      <c r="B40" s="64">
        <f t="shared" si="10"/>
        <v>1</v>
      </c>
      <c r="C40" s="7"/>
      <c r="D40" s="5">
        <f t="shared" si="11"/>
        <v>0</v>
      </c>
      <c r="E40" s="4"/>
      <c r="F40" s="6">
        <f t="shared" si="12"/>
        <v>0</v>
      </c>
      <c r="G40" s="7">
        <v>1</v>
      </c>
      <c r="H40" s="5">
        <f t="shared" si="13"/>
        <v>1</v>
      </c>
      <c r="I40" s="4"/>
      <c r="J40" s="6">
        <f t="shared" si="14"/>
        <v>0</v>
      </c>
    </row>
    <row r="41" spans="1:10" s="2" customFormat="1" ht="12.75" customHeight="1" x14ac:dyDescent="0.15">
      <c r="A41" s="56" t="s">
        <v>34</v>
      </c>
      <c r="B41" s="64">
        <f t="shared" si="10"/>
        <v>0</v>
      </c>
      <c r="C41" s="7"/>
      <c r="D41" s="5">
        <f t="shared" si="11"/>
        <v>0</v>
      </c>
      <c r="E41" s="4"/>
      <c r="F41" s="6">
        <f t="shared" si="12"/>
        <v>0</v>
      </c>
      <c r="G41" s="7"/>
      <c r="H41" s="5">
        <f t="shared" si="13"/>
        <v>0</v>
      </c>
      <c r="I41" s="4"/>
      <c r="J41" s="6">
        <f t="shared" si="14"/>
        <v>0</v>
      </c>
    </row>
    <row r="42" spans="1:10" s="2" customFormat="1" ht="12.75" customHeight="1" x14ac:dyDescent="0.15">
      <c r="A42" s="56" t="s">
        <v>35</v>
      </c>
      <c r="B42" s="64">
        <f t="shared" si="10"/>
        <v>0</v>
      </c>
      <c r="C42" s="7"/>
      <c r="D42" s="5">
        <f t="shared" si="11"/>
        <v>0</v>
      </c>
      <c r="E42" s="4"/>
      <c r="F42" s="6">
        <f t="shared" si="12"/>
        <v>0</v>
      </c>
      <c r="G42" s="7"/>
      <c r="H42" s="5">
        <f t="shared" si="13"/>
        <v>0</v>
      </c>
      <c r="I42" s="4"/>
      <c r="J42" s="6">
        <f t="shared" si="14"/>
        <v>0</v>
      </c>
    </row>
    <row r="43" spans="1:10" s="2" customFormat="1" ht="12.75" customHeight="1" x14ac:dyDescent="0.15">
      <c r="A43" s="56" t="s">
        <v>36</v>
      </c>
      <c r="B43" s="64">
        <f t="shared" si="10"/>
        <v>0</v>
      </c>
      <c r="C43" s="7"/>
      <c r="D43" s="5">
        <f t="shared" si="11"/>
        <v>0</v>
      </c>
      <c r="E43" s="4"/>
      <c r="F43" s="6">
        <f t="shared" si="12"/>
        <v>0</v>
      </c>
      <c r="G43" s="7"/>
      <c r="H43" s="5">
        <f t="shared" si="13"/>
        <v>0</v>
      </c>
      <c r="I43" s="4"/>
      <c r="J43" s="6">
        <f t="shared" si="14"/>
        <v>0</v>
      </c>
    </row>
    <row r="44" spans="1:10" s="2" customFormat="1" ht="12.75" customHeight="1" x14ac:dyDescent="0.15">
      <c r="A44" s="56" t="s">
        <v>37</v>
      </c>
      <c r="B44" s="64">
        <f t="shared" si="10"/>
        <v>0</v>
      </c>
      <c r="C44" s="7"/>
      <c r="D44" s="5">
        <f t="shared" si="11"/>
        <v>0</v>
      </c>
      <c r="E44" s="4"/>
      <c r="F44" s="6">
        <f t="shared" si="12"/>
        <v>0</v>
      </c>
      <c r="G44" s="7"/>
      <c r="H44" s="5">
        <f t="shared" si="13"/>
        <v>0</v>
      </c>
      <c r="I44" s="4"/>
      <c r="J44" s="6">
        <f t="shared" si="14"/>
        <v>0</v>
      </c>
    </row>
    <row r="45" spans="1:10" s="2" customFormat="1" ht="12.75" customHeight="1" x14ac:dyDescent="0.15">
      <c r="A45" s="56" t="s">
        <v>38</v>
      </c>
      <c r="B45" s="64">
        <f t="shared" si="10"/>
        <v>0</v>
      </c>
      <c r="C45" s="7"/>
      <c r="D45" s="5">
        <f t="shared" si="11"/>
        <v>0</v>
      </c>
      <c r="E45" s="4"/>
      <c r="F45" s="6">
        <f t="shared" si="12"/>
        <v>0</v>
      </c>
      <c r="G45" s="7"/>
      <c r="H45" s="5">
        <f t="shared" si="13"/>
        <v>0</v>
      </c>
      <c r="I45" s="4"/>
      <c r="J45" s="6">
        <f t="shared" si="14"/>
        <v>0</v>
      </c>
    </row>
    <row r="46" spans="1:10" s="2" customFormat="1" ht="12.75" customHeight="1" x14ac:dyDescent="0.15">
      <c r="A46" s="56" t="s">
        <v>39</v>
      </c>
      <c r="B46" s="64">
        <f t="shared" si="10"/>
        <v>0</v>
      </c>
      <c r="C46" s="7"/>
      <c r="D46" s="5">
        <f t="shared" si="11"/>
        <v>0</v>
      </c>
      <c r="E46" s="4"/>
      <c r="F46" s="6">
        <f t="shared" si="12"/>
        <v>0</v>
      </c>
      <c r="G46" s="7"/>
      <c r="H46" s="5">
        <f t="shared" si="13"/>
        <v>0</v>
      </c>
      <c r="I46" s="4"/>
      <c r="J46" s="6">
        <f t="shared" si="14"/>
        <v>0</v>
      </c>
    </row>
    <row r="47" spans="1:10" s="2" customFormat="1" ht="12.75" customHeight="1" x14ac:dyDescent="0.15">
      <c r="A47" s="56" t="s">
        <v>40</v>
      </c>
      <c r="B47" s="64">
        <f t="shared" si="10"/>
        <v>0</v>
      </c>
      <c r="C47" s="7"/>
      <c r="D47" s="5">
        <f t="shared" si="11"/>
        <v>0</v>
      </c>
      <c r="E47" s="4"/>
      <c r="F47" s="6">
        <f t="shared" si="12"/>
        <v>0</v>
      </c>
      <c r="G47" s="7"/>
      <c r="H47" s="5">
        <f t="shared" si="13"/>
        <v>0</v>
      </c>
      <c r="I47" s="4"/>
      <c r="J47" s="6">
        <f t="shared" si="14"/>
        <v>0</v>
      </c>
    </row>
    <row r="48" spans="1:10" s="2" customFormat="1" ht="12.75" customHeight="1" x14ac:dyDescent="0.15">
      <c r="A48" s="59" t="s">
        <v>42</v>
      </c>
      <c r="B48" s="66"/>
      <c r="C48" s="36"/>
      <c r="D48" s="33"/>
      <c r="E48" s="34"/>
      <c r="F48" s="37"/>
      <c r="G48" s="36"/>
      <c r="H48" s="33"/>
      <c r="I48" s="34"/>
      <c r="J48" s="37"/>
    </row>
    <row r="49" spans="1:10" s="2" customFormat="1" ht="12.75" customHeight="1" x14ac:dyDescent="0.15">
      <c r="A49" s="56" t="s">
        <v>41</v>
      </c>
      <c r="B49" s="64">
        <f t="shared" ref="B49:B52" si="15">C49+G49</f>
        <v>2</v>
      </c>
      <c r="C49" s="7">
        <v>2</v>
      </c>
      <c r="D49" s="5">
        <f t="shared" ref="D49:D52" si="16">IF($B49&lt;&gt;0,C49/$B49,0)</f>
        <v>1</v>
      </c>
      <c r="E49" s="4"/>
      <c r="F49" s="6">
        <f t="shared" ref="F49:F52" si="17">IF($C49&lt;&gt;0,E49/$C49,0)</f>
        <v>0</v>
      </c>
      <c r="G49" s="7"/>
      <c r="H49" s="5">
        <f>IF($B49&lt;&gt;0,G49/$B49,0)</f>
        <v>0</v>
      </c>
      <c r="I49" s="4"/>
      <c r="J49" s="6">
        <f>IF($G49&lt;&gt;0,I49/$G49,0)</f>
        <v>0</v>
      </c>
    </row>
    <row r="50" spans="1:10" s="2" customFormat="1" ht="12.75" customHeight="1" x14ac:dyDescent="0.15">
      <c r="A50" s="56" t="s">
        <v>43</v>
      </c>
      <c r="B50" s="64">
        <f t="shared" si="15"/>
        <v>0</v>
      </c>
      <c r="C50" s="7"/>
      <c r="D50" s="5">
        <f t="shared" si="16"/>
        <v>0</v>
      </c>
      <c r="E50" s="4"/>
      <c r="F50" s="6">
        <f t="shared" si="17"/>
        <v>0</v>
      </c>
      <c r="G50" s="7"/>
      <c r="H50" s="5">
        <f>IF($B50&lt;&gt;0,G50/$B50,0)</f>
        <v>0</v>
      </c>
      <c r="I50" s="4"/>
      <c r="J50" s="6">
        <f t="shared" ref="J50:J52" si="18">IF($G50&lt;&gt;0,I50/$G50,0)</f>
        <v>0</v>
      </c>
    </row>
    <row r="51" spans="1:10" s="2" customFormat="1" ht="12.75" customHeight="1" x14ac:dyDescent="0.15">
      <c r="A51" s="56" t="s">
        <v>44</v>
      </c>
      <c r="B51" s="64">
        <f t="shared" si="15"/>
        <v>3</v>
      </c>
      <c r="C51" s="7">
        <v>2</v>
      </c>
      <c r="D51" s="5">
        <f t="shared" si="16"/>
        <v>0.66666666666666663</v>
      </c>
      <c r="E51" s="4">
        <v>1</v>
      </c>
      <c r="F51" s="6">
        <f t="shared" si="17"/>
        <v>0.5</v>
      </c>
      <c r="G51" s="7">
        <v>1</v>
      </c>
      <c r="H51" s="5">
        <f>IF($B51&lt;&gt;0,G51/$B51,0)</f>
        <v>0.33333333333333331</v>
      </c>
      <c r="I51" s="4">
        <v>1</v>
      </c>
      <c r="J51" s="6">
        <f t="shared" si="18"/>
        <v>1</v>
      </c>
    </row>
    <row r="52" spans="1:10" s="2" customFormat="1" ht="12.75" customHeight="1" x14ac:dyDescent="0.15">
      <c r="A52" s="56" t="s">
        <v>45</v>
      </c>
      <c r="B52" s="64">
        <f t="shared" si="15"/>
        <v>0</v>
      </c>
      <c r="C52" s="7"/>
      <c r="D52" s="5">
        <f t="shared" si="16"/>
        <v>0</v>
      </c>
      <c r="E52" s="4"/>
      <c r="F52" s="6">
        <f t="shared" si="17"/>
        <v>0</v>
      </c>
      <c r="G52" s="7"/>
      <c r="H52" s="5">
        <f>IF($B52&lt;&gt;0,G52/$B52,0)</f>
        <v>0</v>
      </c>
      <c r="I52" s="4"/>
      <c r="J52" s="6">
        <f t="shared" si="18"/>
        <v>0</v>
      </c>
    </row>
    <row r="53" spans="1:10" s="2" customFormat="1" ht="12.75" customHeight="1" x14ac:dyDescent="0.15">
      <c r="A53" s="59" t="s">
        <v>46</v>
      </c>
      <c r="B53" s="66"/>
      <c r="C53" s="36"/>
      <c r="D53" s="33"/>
      <c r="E53" s="34"/>
      <c r="F53" s="37"/>
      <c r="G53" s="36"/>
      <c r="H53" s="33"/>
      <c r="I53" s="34"/>
      <c r="J53" s="37"/>
    </row>
    <row r="54" spans="1:10" s="2" customFormat="1" ht="12.75" customHeight="1" x14ac:dyDescent="0.15">
      <c r="A54" s="56" t="s">
        <v>47</v>
      </c>
      <c r="B54" s="64">
        <f>C54+G54</f>
        <v>0</v>
      </c>
      <c r="C54" s="7"/>
      <c r="D54" s="5">
        <f>IF($B54&lt;&gt;0,C54/$B54,0)</f>
        <v>0</v>
      </c>
      <c r="E54" s="4"/>
      <c r="F54" s="6">
        <f>IF($C54&lt;&gt;0,E54/$C54,0)</f>
        <v>0</v>
      </c>
      <c r="G54" s="7"/>
      <c r="H54" s="5">
        <f>IF($B54&lt;&gt;0,G54/$B54,0)</f>
        <v>0</v>
      </c>
      <c r="I54" s="4"/>
      <c r="J54" s="6">
        <f>IF($G54&lt;&gt;0,I54/$G54,0)</f>
        <v>0</v>
      </c>
    </row>
    <row r="55" spans="1:10" s="2" customFormat="1" ht="12.75" customHeight="1" x14ac:dyDescent="0.15">
      <c r="A55" s="59" t="s">
        <v>48</v>
      </c>
      <c r="B55" s="66"/>
      <c r="C55" s="36"/>
      <c r="D55" s="33"/>
      <c r="E55" s="34"/>
      <c r="F55" s="37"/>
      <c r="G55" s="36"/>
      <c r="H55" s="33"/>
      <c r="I55" s="34"/>
      <c r="J55" s="37"/>
    </row>
    <row r="56" spans="1:10" s="2" customFormat="1" ht="12.75" customHeight="1" x14ac:dyDescent="0.15">
      <c r="A56" s="56" t="s">
        <v>49</v>
      </c>
      <c r="B56" s="64">
        <f t="shared" ref="B56:B58" si="19">C56+G56</f>
        <v>4</v>
      </c>
      <c r="C56" s="7">
        <v>4</v>
      </c>
      <c r="D56" s="5">
        <f t="shared" ref="D56:D58" si="20">IF($B56&lt;&gt;0,C56/$B56,0)</f>
        <v>1</v>
      </c>
      <c r="E56" s="4">
        <v>1</v>
      </c>
      <c r="F56" s="6">
        <f t="shared" ref="F56:F58" si="21">IF($C56&lt;&gt;0,E56/$C56,0)</f>
        <v>0.25</v>
      </c>
      <c r="G56" s="7"/>
      <c r="H56" s="5">
        <f>IF($B56&lt;&gt;0,G56/$B56,0)</f>
        <v>0</v>
      </c>
      <c r="I56" s="4"/>
      <c r="J56" s="6">
        <f t="shared" ref="J56:J58" si="22">IF($G56&lt;&gt;0,I56/$G56,0)</f>
        <v>0</v>
      </c>
    </row>
    <row r="57" spans="1:10" s="2" customFormat="1" ht="12.75" customHeight="1" x14ac:dyDescent="0.15">
      <c r="A57" s="56" t="s">
        <v>50</v>
      </c>
      <c r="B57" s="64">
        <f t="shared" si="19"/>
        <v>0</v>
      </c>
      <c r="C57" s="7"/>
      <c r="D57" s="5">
        <f t="shared" si="20"/>
        <v>0</v>
      </c>
      <c r="E57" s="4"/>
      <c r="F57" s="6">
        <f t="shared" si="21"/>
        <v>0</v>
      </c>
      <c r="G57" s="7"/>
      <c r="H57" s="5">
        <f>IF($B57&lt;&gt;0,G57/$B57,0)</f>
        <v>0</v>
      </c>
      <c r="I57" s="4"/>
      <c r="J57" s="6">
        <f t="shared" si="22"/>
        <v>0</v>
      </c>
    </row>
    <row r="58" spans="1:10" s="2" customFormat="1" ht="12.75" customHeight="1" x14ac:dyDescent="0.15">
      <c r="A58" s="56" t="s">
        <v>51</v>
      </c>
      <c r="B58" s="64">
        <f t="shared" si="19"/>
        <v>0</v>
      </c>
      <c r="C58" s="7"/>
      <c r="D58" s="5">
        <f t="shared" si="20"/>
        <v>0</v>
      </c>
      <c r="E58" s="4"/>
      <c r="F58" s="6">
        <f t="shared" si="21"/>
        <v>0</v>
      </c>
      <c r="G58" s="7"/>
      <c r="H58" s="5">
        <f>IF($B58&lt;&gt;0,G58/$B58,0)</f>
        <v>0</v>
      </c>
      <c r="I58" s="4"/>
      <c r="J58" s="6">
        <f t="shared" si="22"/>
        <v>0</v>
      </c>
    </row>
    <row r="59" spans="1:10" s="2" customFormat="1" ht="12.75" customHeight="1" x14ac:dyDescent="0.15">
      <c r="A59" s="59" t="s">
        <v>52</v>
      </c>
      <c r="B59" s="66"/>
      <c r="C59" s="36"/>
      <c r="D59" s="33"/>
      <c r="E59" s="34"/>
      <c r="F59" s="37"/>
      <c r="G59" s="36"/>
      <c r="H59" s="33"/>
      <c r="I59" s="34"/>
      <c r="J59" s="37"/>
    </row>
    <row r="60" spans="1:10" s="2" customFormat="1" ht="12.75" customHeight="1" x14ac:dyDescent="0.15">
      <c r="A60" s="56" t="s">
        <v>53</v>
      </c>
      <c r="B60" s="64">
        <f t="shared" ref="B60:B62" si="23">C60+G60</f>
        <v>0</v>
      </c>
      <c r="C60" s="7"/>
      <c r="D60" s="5">
        <f>IF($B60&lt;&gt;0,C60/$B60,0)</f>
        <v>0</v>
      </c>
      <c r="E60" s="4"/>
      <c r="F60" s="6">
        <f t="shared" ref="F60:F62" si="24">IF($C60&lt;&gt;0,E60/$C60,0)</f>
        <v>0</v>
      </c>
      <c r="G60" s="7"/>
      <c r="H60" s="5">
        <f>IF($B60&lt;&gt;0,G60/$B60,0)</f>
        <v>0</v>
      </c>
      <c r="I60" s="4"/>
      <c r="J60" s="6">
        <f t="shared" ref="J60:J62" si="25">IF($G60&lt;&gt;0,I60/$G60,0)</f>
        <v>0</v>
      </c>
    </row>
    <row r="61" spans="1:10" s="2" customFormat="1" ht="12.75" customHeight="1" x14ac:dyDescent="0.15">
      <c r="A61" s="56" t="s">
        <v>54</v>
      </c>
      <c r="B61" s="64">
        <f t="shared" si="23"/>
        <v>0</v>
      </c>
      <c r="C61" s="7"/>
      <c r="D61" s="5">
        <f>IF($B61&lt;&gt;0,C61/$B61,0)</f>
        <v>0</v>
      </c>
      <c r="E61" s="4"/>
      <c r="F61" s="6">
        <f t="shared" si="24"/>
        <v>0</v>
      </c>
      <c r="G61" s="7"/>
      <c r="H61" s="5">
        <f>IF($B61&lt;&gt;0,G61/$B61,0)</f>
        <v>0</v>
      </c>
      <c r="I61" s="4"/>
      <c r="J61" s="6">
        <f t="shared" si="25"/>
        <v>0</v>
      </c>
    </row>
    <row r="62" spans="1:10" s="2" customFormat="1" ht="12.75" customHeight="1" x14ac:dyDescent="0.15">
      <c r="A62" s="56" t="s">
        <v>55</v>
      </c>
      <c r="B62" s="64">
        <f t="shared" si="23"/>
        <v>2</v>
      </c>
      <c r="C62" s="7">
        <v>1</v>
      </c>
      <c r="D62" s="5">
        <f>IF($B62&lt;&gt;0,C62/$B62,0)</f>
        <v>0.5</v>
      </c>
      <c r="E62" s="4"/>
      <c r="F62" s="6">
        <f t="shared" si="24"/>
        <v>0</v>
      </c>
      <c r="G62" s="7">
        <v>1</v>
      </c>
      <c r="H62" s="5">
        <f>IF($B62&lt;&gt;0,G62/$B62,0)</f>
        <v>0.5</v>
      </c>
      <c r="I62" s="4"/>
      <c r="J62" s="6">
        <f t="shared" si="25"/>
        <v>0</v>
      </c>
    </row>
    <row r="63" spans="1:10" s="2" customFormat="1" ht="12.75" customHeight="1" x14ac:dyDescent="0.15">
      <c r="A63" s="59" t="s">
        <v>56</v>
      </c>
      <c r="B63" s="66"/>
      <c r="C63" s="36"/>
      <c r="D63" s="33"/>
      <c r="E63" s="34"/>
      <c r="F63" s="37"/>
      <c r="G63" s="36"/>
      <c r="H63" s="33"/>
      <c r="I63" s="34"/>
      <c r="J63" s="37"/>
    </row>
    <row r="64" spans="1:10" s="2" customFormat="1" ht="12.75" customHeight="1" x14ac:dyDescent="0.15">
      <c r="A64" s="56" t="s">
        <v>57</v>
      </c>
      <c r="B64" s="64">
        <f t="shared" ref="B64:B71" si="26">C64+G64</f>
        <v>5</v>
      </c>
      <c r="C64" s="7">
        <v>5</v>
      </c>
      <c r="D64" s="5">
        <f t="shared" ref="D64:D79" si="27">IF($B64&lt;&gt;0,C64/$B64,0)</f>
        <v>1</v>
      </c>
      <c r="E64" s="4"/>
      <c r="F64" s="6">
        <f t="shared" ref="F64:F71" si="28">IF($C64&lt;&gt;0,E64/$C64,0)</f>
        <v>0</v>
      </c>
      <c r="G64" s="7"/>
      <c r="H64" s="5">
        <f t="shared" ref="H64:H71" si="29">IF($B64&lt;&gt;0,G64/$B64,0)</f>
        <v>0</v>
      </c>
      <c r="I64" s="4"/>
      <c r="J64" s="6">
        <f t="shared" ref="J64:J71" si="30">IF($G64&lt;&gt;0,I64/$G64,0)</f>
        <v>0</v>
      </c>
    </row>
    <row r="65" spans="1:10" s="2" customFormat="1" ht="12.75" customHeight="1" x14ac:dyDescent="0.15">
      <c r="A65" s="56" t="s">
        <v>58</v>
      </c>
      <c r="B65" s="64">
        <f t="shared" si="26"/>
        <v>1</v>
      </c>
      <c r="C65" s="7"/>
      <c r="D65" s="5">
        <f t="shared" si="27"/>
        <v>0</v>
      </c>
      <c r="E65" s="4"/>
      <c r="F65" s="6">
        <f t="shared" si="28"/>
        <v>0</v>
      </c>
      <c r="G65" s="7">
        <v>1</v>
      </c>
      <c r="H65" s="5">
        <f t="shared" si="29"/>
        <v>1</v>
      </c>
      <c r="I65" s="4"/>
      <c r="J65" s="6">
        <f t="shared" si="30"/>
        <v>0</v>
      </c>
    </row>
    <row r="66" spans="1:10" s="2" customFormat="1" ht="12.75" customHeight="1" x14ac:dyDescent="0.15">
      <c r="A66" s="56" t="s">
        <v>59</v>
      </c>
      <c r="B66" s="64">
        <f t="shared" si="26"/>
        <v>0</v>
      </c>
      <c r="C66" s="7"/>
      <c r="D66" s="5">
        <f t="shared" si="27"/>
        <v>0</v>
      </c>
      <c r="E66" s="4"/>
      <c r="F66" s="6">
        <f t="shared" si="28"/>
        <v>0</v>
      </c>
      <c r="G66" s="7"/>
      <c r="H66" s="5">
        <f t="shared" si="29"/>
        <v>0</v>
      </c>
      <c r="I66" s="4"/>
      <c r="J66" s="6">
        <f t="shared" si="30"/>
        <v>0</v>
      </c>
    </row>
    <row r="67" spans="1:10" s="2" customFormat="1" ht="12.75" customHeight="1" x14ac:dyDescent="0.15">
      <c r="A67" s="56" t="s">
        <v>60</v>
      </c>
      <c r="B67" s="64">
        <f t="shared" si="26"/>
        <v>0</v>
      </c>
      <c r="C67" s="7"/>
      <c r="D67" s="5">
        <f t="shared" si="27"/>
        <v>0</v>
      </c>
      <c r="E67" s="4"/>
      <c r="F67" s="6">
        <f t="shared" si="28"/>
        <v>0</v>
      </c>
      <c r="G67" s="7"/>
      <c r="H67" s="5">
        <f t="shared" si="29"/>
        <v>0</v>
      </c>
      <c r="I67" s="4"/>
      <c r="J67" s="6">
        <f t="shared" si="30"/>
        <v>0</v>
      </c>
    </row>
    <row r="68" spans="1:10" s="2" customFormat="1" ht="12.75" customHeight="1" x14ac:dyDescent="0.15">
      <c r="A68" s="56" t="s">
        <v>61</v>
      </c>
      <c r="B68" s="64">
        <f t="shared" si="26"/>
        <v>0</v>
      </c>
      <c r="C68" s="7"/>
      <c r="D68" s="5">
        <f t="shared" si="27"/>
        <v>0</v>
      </c>
      <c r="E68" s="4"/>
      <c r="F68" s="6">
        <f t="shared" si="28"/>
        <v>0</v>
      </c>
      <c r="G68" s="7"/>
      <c r="H68" s="5">
        <f t="shared" si="29"/>
        <v>0</v>
      </c>
      <c r="I68" s="4"/>
      <c r="J68" s="6">
        <f t="shared" si="30"/>
        <v>0</v>
      </c>
    </row>
    <row r="69" spans="1:10" s="2" customFormat="1" ht="12.75" customHeight="1" x14ac:dyDescent="0.15">
      <c r="A69" s="56" t="s">
        <v>62</v>
      </c>
      <c r="B69" s="64">
        <f t="shared" si="26"/>
        <v>0</v>
      </c>
      <c r="C69" s="7"/>
      <c r="D69" s="5">
        <f t="shared" si="27"/>
        <v>0</v>
      </c>
      <c r="E69" s="4"/>
      <c r="F69" s="6">
        <f t="shared" si="28"/>
        <v>0</v>
      </c>
      <c r="G69" s="7"/>
      <c r="H69" s="5">
        <f t="shared" si="29"/>
        <v>0</v>
      </c>
      <c r="I69" s="4"/>
      <c r="J69" s="6">
        <f t="shared" si="30"/>
        <v>0</v>
      </c>
    </row>
    <row r="70" spans="1:10" s="2" customFormat="1" ht="12.75" customHeight="1" x14ac:dyDescent="0.15">
      <c r="A70" s="56" t="s">
        <v>63</v>
      </c>
      <c r="B70" s="64">
        <f t="shared" si="26"/>
        <v>0</v>
      </c>
      <c r="C70" s="7"/>
      <c r="D70" s="5">
        <f t="shared" si="27"/>
        <v>0</v>
      </c>
      <c r="E70" s="4"/>
      <c r="F70" s="6">
        <f t="shared" si="28"/>
        <v>0</v>
      </c>
      <c r="G70" s="7"/>
      <c r="H70" s="5">
        <f t="shared" si="29"/>
        <v>0</v>
      </c>
      <c r="I70" s="4"/>
      <c r="J70" s="6">
        <f t="shared" si="30"/>
        <v>0</v>
      </c>
    </row>
    <row r="71" spans="1:10" s="2" customFormat="1" ht="12.75" customHeight="1" x14ac:dyDescent="0.15">
      <c r="A71" s="56" t="s">
        <v>64</v>
      </c>
      <c r="B71" s="64">
        <f t="shared" si="26"/>
        <v>0</v>
      </c>
      <c r="C71" s="7"/>
      <c r="D71" s="5">
        <f t="shared" si="27"/>
        <v>0</v>
      </c>
      <c r="E71" s="4"/>
      <c r="F71" s="6">
        <f t="shared" si="28"/>
        <v>0</v>
      </c>
      <c r="G71" s="7"/>
      <c r="H71" s="5">
        <f t="shared" si="29"/>
        <v>0</v>
      </c>
      <c r="I71" s="4"/>
      <c r="J71" s="6">
        <f t="shared" si="30"/>
        <v>0</v>
      </c>
    </row>
    <row r="72" spans="1:10" s="2" customFormat="1" ht="12.75" customHeight="1" x14ac:dyDescent="0.15">
      <c r="A72" s="59" t="s">
        <v>65</v>
      </c>
      <c r="B72" s="66"/>
      <c r="C72" s="36"/>
      <c r="D72" s="33"/>
      <c r="E72" s="34"/>
      <c r="F72" s="37"/>
      <c r="G72" s="36"/>
      <c r="H72" s="33"/>
      <c r="I72" s="34"/>
      <c r="J72" s="37"/>
    </row>
    <row r="73" spans="1:10" s="2" customFormat="1" ht="12" customHeight="1" x14ac:dyDescent="0.15">
      <c r="A73" s="56" t="s">
        <v>66</v>
      </c>
      <c r="B73" s="64">
        <f t="shared" ref="B73:B79" si="31">C73+G73</f>
        <v>9</v>
      </c>
      <c r="C73" s="7">
        <v>8</v>
      </c>
      <c r="D73" s="5">
        <f t="shared" si="27"/>
        <v>0.88888888888888884</v>
      </c>
      <c r="E73" s="4">
        <v>2</v>
      </c>
      <c r="F73" s="6">
        <f t="shared" ref="F73:F79" si="32">IF($C73&lt;&gt;0,E73/$C73,0)</f>
        <v>0.25</v>
      </c>
      <c r="G73" s="7">
        <v>1</v>
      </c>
      <c r="H73" s="5">
        <f t="shared" ref="H73:H79" si="33">IF($B73&lt;&gt;0,G73/$B73,0)</f>
        <v>0.1111111111111111</v>
      </c>
      <c r="I73" s="4"/>
      <c r="J73" s="6">
        <f t="shared" ref="J73:J79" si="34">IF($G73&lt;&gt;0,I73/$G73,0)</f>
        <v>0</v>
      </c>
    </row>
    <row r="74" spans="1:10" s="2" customFormat="1" ht="12.75" customHeight="1" x14ac:dyDescent="0.15">
      <c r="A74" s="56" t="s">
        <v>67</v>
      </c>
      <c r="B74" s="64">
        <f t="shared" si="31"/>
        <v>0</v>
      </c>
      <c r="C74" s="7"/>
      <c r="D74" s="5">
        <f t="shared" si="27"/>
        <v>0</v>
      </c>
      <c r="E74" s="4"/>
      <c r="F74" s="6">
        <f t="shared" si="32"/>
        <v>0</v>
      </c>
      <c r="G74" s="7"/>
      <c r="H74" s="5">
        <f t="shared" si="33"/>
        <v>0</v>
      </c>
      <c r="I74" s="4"/>
      <c r="J74" s="6">
        <f t="shared" si="34"/>
        <v>0</v>
      </c>
    </row>
    <row r="75" spans="1:10" s="2" customFormat="1" ht="12.75" customHeight="1" x14ac:dyDescent="0.15">
      <c r="A75" s="56" t="s">
        <v>68</v>
      </c>
      <c r="B75" s="64">
        <f t="shared" si="31"/>
        <v>0</v>
      </c>
      <c r="C75" s="7"/>
      <c r="D75" s="5">
        <f t="shared" si="27"/>
        <v>0</v>
      </c>
      <c r="E75" s="4"/>
      <c r="F75" s="6">
        <f t="shared" si="32"/>
        <v>0</v>
      </c>
      <c r="G75" s="7"/>
      <c r="H75" s="5">
        <f t="shared" si="33"/>
        <v>0</v>
      </c>
      <c r="I75" s="4"/>
      <c r="J75" s="6">
        <f t="shared" si="34"/>
        <v>0</v>
      </c>
    </row>
    <row r="76" spans="1:10" s="2" customFormat="1" ht="12.75" customHeight="1" x14ac:dyDescent="0.15">
      <c r="A76" s="56" t="s">
        <v>69</v>
      </c>
      <c r="B76" s="64">
        <f t="shared" si="31"/>
        <v>6</v>
      </c>
      <c r="C76" s="7">
        <v>6</v>
      </c>
      <c r="D76" s="5">
        <f t="shared" si="27"/>
        <v>1</v>
      </c>
      <c r="E76" s="4"/>
      <c r="F76" s="6">
        <f t="shared" si="32"/>
        <v>0</v>
      </c>
      <c r="G76" s="7"/>
      <c r="H76" s="5">
        <f t="shared" si="33"/>
        <v>0</v>
      </c>
      <c r="I76" s="4"/>
      <c r="J76" s="6">
        <f t="shared" si="34"/>
        <v>0</v>
      </c>
    </row>
    <row r="77" spans="1:10" s="2" customFormat="1" ht="12.75" customHeight="1" x14ac:dyDescent="0.15">
      <c r="A77" s="56" t="s">
        <v>70</v>
      </c>
      <c r="B77" s="64">
        <f t="shared" si="31"/>
        <v>0</v>
      </c>
      <c r="C77" s="7"/>
      <c r="D77" s="5">
        <f t="shared" si="27"/>
        <v>0</v>
      </c>
      <c r="E77" s="4"/>
      <c r="F77" s="6">
        <f t="shared" si="32"/>
        <v>0</v>
      </c>
      <c r="G77" s="7"/>
      <c r="H77" s="5">
        <f t="shared" si="33"/>
        <v>0</v>
      </c>
      <c r="I77" s="4"/>
      <c r="J77" s="6">
        <f t="shared" si="34"/>
        <v>0</v>
      </c>
    </row>
    <row r="78" spans="1:10" s="2" customFormat="1" ht="12.75" customHeight="1" x14ac:dyDescent="0.15">
      <c r="A78" s="56" t="s">
        <v>71</v>
      </c>
      <c r="B78" s="64">
        <f t="shared" si="31"/>
        <v>0</v>
      </c>
      <c r="C78" s="7"/>
      <c r="D78" s="5">
        <f t="shared" si="27"/>
        <v>0</v>
      </c>
      <c r="E78" s="4"/>
      <c r="F78" s="6">
        <f t="shared" si="32"/>
        <v>0</v>
      </c>
      <c r="G78" s="7"/>
      <c r="H78" s="5">
        <f t="shared" si="33"/>
        <v>0</v>
      </c>
      <c r="I78" s="4"/>
      <c r="J78" s="6">
        <f t="shared" si="34"/>
        <v>0</v>
      </c>
    </row>
    <row r="79" spans="1:10" s="2" customFormat="1" ht="12.75" customHeight="1" x14ac:dyDescent="0.15">
      <c r="A79" s="56" t="s">
        <v>72</v>
      </c>
      <c r="B79" s="64">
        <f t="shared" si="31"/>
        <v>0</v>
      </c>
      <c r="C79" s="7"/>
      <c r="D79" s="5">
        <f t="shared" si="27"/>
        <v>0</v>
      </c>
      <c r="E79" s="4"/>
      <c r="F79" s="6">
        <f t="shared" si="32"/>
        <v>0</v>
      </c>
      <c r="G79" s="7"/>
      <c r="H79" s="5">
        <f t="shared" si="33"/>
        <v>0</v>
      </c>
      <c r="I79" s="4"/>
      <c r="J79" s="6">
        <f t="shared" si="34"/>
        <v>0</v>
      </c>
    </row>
    <row r="80" spans="1:10" s="2" customFormat="1" ht="12.75" customHeight="1" x14ac:dyDescent="0.15">
      <c r="A80" s="59" t="s">
        <v>73</v>
      </c>
      <c r="B80" s="66"/>
      <c r="C80" s="36"/>
      <c r="D80" s="33"/>
      <c r="E80" s="34"/>
      <c r="F80" s="37"/>
      <c r="G80" s="36"/>
      <c r="H80" s="33"/>
      <c r="I80" s="34"/>
      <c r="J80" s="37"/>
    </row>
    <row r="81" spans="1:10" s="2" customFormat="1" ht="12.75" customHeight="1" x14ac:dyDescent="0.15">
      <c r="A81" s="56" t="s">
        <v>74</v>
      </c>
      <c r="B81" s="64">
        <f>C81+G81</f>
        <v>0</v>
      </c>
      <c r="C81" s="7"/>
      <c r="D81" s="5">
        <f>IF($B81&lt;&gt;0,C81/$B81,0)</f>
        <v>0</v>
      </c>
      <c r="E81" s="4"/>
      <c r="F81" s="6">
        <f>IF($C81&lt;&gt;0,E81/$C81,0)</f>
        <v>0</v>
      </c>
      <c r="G81" s="7"/>
      <c r="H81" s="5">
        <f>IF($B81&lt;&gt;0,G81/$B81,0)</f>
        <v>0</v>
      </c>
      <c r="I81" s="4"/>
      <c r="J81" s="6">
        <f>IF($G81&lt;&gt;0,I81/$G81,0)</f>
        <v>0</v>
      </c>
    </row>
    <row r="82" spans="1:10" s="2" customFormat="1" ht="12.75" customHeight="1" x14ac:dyDescent="0.15">
      <c r="A82" s="59" t="s">
        <v>75</v>
      </c>
      <c r="B82" s="66"/>
      <c r="C82" s="36"/>
      <c r="D82" s="33"/>
      <c r="E82" s="34"/>
      <c r="F82" s="37"/>
      <c r="G82" s="36"/>
      <c r="H82" s="33"/>
      <c r="I82" s="34"/>
      <c r="J82" s="37"/>
    </row>
    <row r="83" spans="1:10" s="2" customFormat="1" ht="12.75" customHeight="1" x14ac:dyDescent="0.15">
      <c r="A83" s="56" t="s">
        <v>76</v>
      </c>
      <c r="B83" s="64">
        <f t="shared" ref="B83:B89" si="35">C83+G83</f>
        <v>0</v>
      </c>
      <c r="C83" s="7"/>
      <c r="D83" s="5">
        <f t="shared" ref="D83:D95" si="36">IF($B83&lt;&gt;0,C83/$B83,0)</f>
        <v>0</v>
      </c>
      <c r="E83" s="4"/>
      <c r="F83" s="6">
        <f t="shared" ref="F83:F89" si="37">IF($C83&lt;&gt;0,E83/$C83,0)</f>
        <v>0</v>
      </c>
      <c r="G83" s="7"/>
      <c r="H83" s="5">
        <f t="shared" ref="H83:H89" si="38">IF($B83&lt;&gt;0,G83/$B83,0)</f>
        <v>0</v>
      </c>
      <c r="I83" s="4"/>
      <c r="J83" s="6">
        <f t="shared" ref="J83:J89" si="39">IF($G83&lt;&gt;0,I83/$G83,0)</f>
        <v>0</v>
      </c>
    </row>
    <row r="84" spans="1:10" s="2" customFormat="1" ht="12.75" customHeight="1" x14ac:dyDescent="0.15">
      <c r="A84" s="56" t="s">
        <v>77</v>
      </c>
      <c r="B84" s="64">
        <f t="shared" si="35"/>
        <v>0</v>
      </c>
      <c r="C84" s="7"/>
      <c r="D84" s="5">
        <f t="shared" si="36"/>
        <v>0</v>
      </c>
      <c r="E84" s="4"/>
      <c r="F84" s="6">
        <f t="shared" si="37"/>
        <v>0</v>
      </c>
      <c r="G84" s="7"/>
      <c r="H84" s="5">
        <f t="shared" si="38"/>
        <v>0</v>
      </c>
      <c r="I84" s="4"/>
      <c r="J84" s="6">
        <f t="shared" si="39"/>
        <v>0</v>
      </c>
    </row>
    <row r="85" spans="1:10" s="2" customFormat="1" ht="12.75" customHeight="1" x14ac:dyDescent="0.15">
      <c r="A85" s="56" t="s">
        <v>78</v>
      </c>
      <c r="B85" s="64">
        <f t="shared" si="35"/>
        <v>0</v>
      </c>
      <c r="C85" s="7"/>
      <c r="D85" s="5">
        <f t="shared" si="36"/>
        <v>0</v>
      </c>
      <c r="E85" s="4"/>
      <c r="F85" s="6">
        <f t="shared" si="37"/>
        <v>0</v>
      </c>
      <c r="G85" s="7"/>
      <c r="H85" s="5">
        <f t="shared" si="38"/>
        <v>0</v>
      </c>
      <c r="I85" s="4"/>
      <c r="J85" s="6">
        <f t="shared" si="39"/>
        <v>0</v>
      </c>
    </row>
    <row r="86" spans="1:10" s="2" customFormat="1" ht="12.75" customHeight="1" x14ac:dyDescent="0.15">
      <c r="A86" s="56" t="s">
        <v>79</v>
      </c>
      <c r="B86" s="64">
        <f t="shared" si="35"/>
        <v>0</v>
      </c>
      <c r="C86" s="7"/>
      <c r="D86" s="5">
        <f t="shared" si="36"/>
        <v>0</v>
      </c>
      <c r="E86" s="4"/>
      <c r="F86" s="6">
        <f t="shared" si="37"/>
        <v>0</v>
      </c>
      <c r="G86" s="7"/>
      <c r="H86" s="5">
        <f t="shared" si="38"/>
        <v>0</v>
      </c>
      <c r="I86" s="4"/>
      <c r="J86" s="6">
        <f t="shared" si="39"/>
        <v>0</v>
      </c>
    </row>
    <row r="87" spans="1:10" s="2" customFormat="1" ht="12.75" customHeight="1" x14ac:dyDescent="0.15">
      <c r="A87" s="56" t="s">
        <v>80</v>
      </c>
      <c r="B87" s="64">
        <f t="shared" si="35"/>
        <v>0</v>
      </c>
      <c r="C87" s="7"/>
      <c r="D87" s="5">
        <f t="shared" si="36"/>
        <v>0</v>
      </c>
      <c r="E87" s="4"/>
      <c r="F87" s="6">
        <f t="shared" si="37"/>
        <v>0</v>
      </c>
      <c r="G87" s="7"/>
      <c r="H87" s="5">
        <f t="shared" si="38"/>
        <v>0</v>
      </c>
      <c r="I87" s="4"/>
      <c r="J87" s="6">
        <f t="shared" si="39"/>
        <v>0</v>
      </c>
    </row>
    <row r="88" spans="1:10" s="2" customFormat="1" ht="12.75" customHeight="1" x14ac:dyDescent="0.15">
      <c r="A88" s="56" t="s">
        <v>81</v>
      </c>
      <c r="B88" s="64">
        <f t="shared" si="35"/>
        <v>0</v>
      </c>
      <c r="C88" s="7"/>
      <c r="D88" s="5">
        <f t="shared" si="36"/>
        <v>0</v>
      </c>
      <c r="E88" s="4"/>
      <c r="F88" s="6">
        <f t="shared" si="37"/>
        <v>0</v>
      </c>
      <c r="G88" s="7"/>
      <c r="H88" s="5">
        <f t="shared" si="38"/>
        <v>0</v>
      </c>
      <c r="I88" s="4"/>
      <c r="J88" s="6">
        <f t="shared" si="39"/>
        <v>0</v>
      </c>
    </row>
    <row r="89" spans="1:10" s="2" customFormat="1" ht="12.75" customHeight="1" x14ac:dyDescent="0.15">
      <c r="A89" s="56" t="s">
        <v>82</v>
      </c>
      <c r="B89" s="64">
        <f t="shared" si="35"/>
        <v>0</v>
      </c>
      <c r="C89" s="7"/>
      <c r="D89" s="5">
        <f t="shared" si="36"/>
        <v>0</v>
      </c>
      <c r="E89" s="4"/>
      <c r="F89" s="6">
        <f t="shared" si="37"/>
        <v>0</v>
      </c>
      <c r="G89" s="7"/>
      <c r="H89" s="5">
        <f t="shared" si="38"/>
        <v>0</v>
      </c>
      <c r="I89" s="4"/>
      <c r="J89" s="6">
        <f t="shared" si="39"/>
        <v>0</v>
      </c>
    </row>
    <row r="90" spans="1:10" s="2" customFormat="1" ht="12.75" customHeight="1" x14ac:dyDescent="0.15">
      <c r="A90" s="59" t="s">
        <v>83</v>
      </c>
      <c r="B90" s="66"/>
      <c r="C90" s="36"/>
      <c r="D90" s="33"/>
      <c r="E90" s="34"/>
      <c r="F90" s="37"/>
      <c r="G90" s="36"/>
      <c r="H90" s="33"/>
      <c r="I90" s="34"/>
      <c r="J90" s="37"/>
    </row>
    <row r="91" spans="1:10" s="2" customFormat="1" ht="12.75" customHeight="1" x14ac:dyDescent="0.15">
      <c r="A91" s="56" t="s">
        <v>84</v>
      </c>
      <c r="B91" s="64">
        <f t="shared" ref="B91:B95" si="40">C91+G91</f>
        <v>0</v>
      </c>
      <c r="C91" s="7"/>
      <c r="D91" s="5">
        <f t="shared" si="36"/>
        <v>0</v>
      </c>
      <c r="E91" s="4"/>
      <c r="F91" s="6">
        <f t="shared" ref="F91:F95" si="41">IF($C91&lt;&gt;0,E91/$C91,0)</f>
        <v>0</v>
      </c>
      <c r="G91" s="7"/>
      <c r="H91" s="5">
        <f t="shared" ref="H91:H95" si="42">IF($B91&lt;&gt;0,G91/$B91,0)</f>
        <v>0</v>
      </c>
      <c r="I91" s="4"/>
      <c r="J91" s="6">
        <f t="shared" ref="J91:J95" si="43">IF($G91&lt;&gt;0,I91/$G91,0)</f>
        <v>0</v>
      </c>
    </row>
    <row r="92" spans="1:10" s="2" customFormat="1" ht="12.75" customHeight="1" x14ac:dyDescent="0.15">
      <c r="A92" s="56" t="s">
        <v>85</v>
      </c>
      <c r="B92" s="64">
        <f t="shared" si="40"/>
        <v>0</v>
      </c>
      <c r="C92" s="7"/>
      <c r="D92" s="5">
        <f t="shared" si="36"/>
        <v>0</v>
      </c>
      <c r="E92" s="4"/>
      <c r="F92" s="6">
        <f t="shared" si="41"/>
        <v>0</v>
      </c>
      <c r="G92" s="7"/>
      <c r="H92" s="5">
        <f t="shared" si="42"/>
        <v>0</v>
      </c>
      <c r="I92" s="4"/>
      <c r="J92" s="6">
        <f t="shared" si="43"/>
        <v>0</v>
      </c>
    </row>
    <row r="93" spans="1:10" s="2" customFormat="1" ht="12.75" customHeight="1" x14ac:dyDescent="0.15">
      <c r="A93" s="56" t="s">
        <v>86</v>
      </c>
      <c r="B93" s="64">
        <f t="shared" si="40"/>
        <v>0</v>
      </c>
      <c r="C93" s="7"/>
      <c r="D93" s="5">
        <f t="shared" si="36"/>
        <v>0</v>
      </c>
      <c r="E93" s="4"/>
      <c r="F93" s="6">
        <f t="shared" si="41"/>
        <v>0</v>
      </c>
      <c r="G93" s="7"/>
      <c r="H93" s="5">
        <f t="shared" si="42"/>
        <v>0</v>
      </c>
      <c r="I93" s="4"/>
      <c r="J93" s="6">
        <f t="shared" si="43"/>
        <v>0</v>
      </c>
    </row>
    <row r="94" spans="1:10" s="2" customFormat="1" ht="12.75" customHeight="1" x14ac:dyDescent="0.15">
      <c r="A94" s="56" t="s">
        <v>87</v>
      </c>
      <c r="B94" s="64">
        <f t="shared" si="40"/>
        <v>0</v>
      </c>
      <c r="C94" s="7"/>
      <c r="D94" s="5">
        <f t="shared" si="36"/>
        <v>0</v>
      </c>
      <c r="E94" s="4"/>
      <c r="F94" s="6">
        <f t="shared" si="41"/>
        <v>0</v>
      </c>
      <c r="G94" s="7"/>
      <c r="H94" s="5">
        <f t="shared" si="42"/>
        <v>0</v>
      </c>
      <c r="I94" s="4"/>
      <c r="J94" s="6">
        <f t="shared" si="43"/>
        <v>0</v>
      </c>
    </row>
    <row r="95" spans="1:10" s="2" customFormat="1" ht="12.75" customHeight="1" x14ac:dyDescent="0.15">
      <c r="A95" s="56" t="s">
        <v>88</v>
      </c>
      <c r="B95" s="64">
        <f t="shared" si="40"/>
        <v>0</v>
      </c>
      <c r="C95" s="7"/>
      <c r="D95" s="5">
        <f t="shared" si="36"/>
        <v>0</v>
      </c>
      <c r="E95" s="4"/>
      <c r="F95" s="6">
        <f t="shared" si="41"/>
        <v>0</v>
      </c>
      <c r="G95" s="7"/>
      <c r="H95" s="5">
        <f t="shared" si="42"/>
        <v>0</v>
      </c>
      <c r="I95" s="4"/>
      <c r="J95" s="6">
        <f t="shared" si="43"/>
        <v>0</v>
      </c>
    </row>
    <row r="96" spans="1:10" s="2" customFormat="1" ht="12.75" customHeight="1" x14ac:dyDescent="0.15">
      <c r="A96" s="59" t="s">
        <v>89</v>
      </c>
      <c r="B96" s="66"/>
      <c r="C96" s="36"/>
      <c r="D96" s="33"/>
      <c r="E96" s="34"/>
      <c r="F96" s="37"/>
      <c r="G96" s="36"/>
      <c r="H96" s="33"/>
      <c r="I96" s="34"/>
      <c r="J96" s="37"/>
    </row>
    <row r="97" spans="1:10" s="2" customFormat="1" ht="12.75" customHeight="1" x14ac:dyDescent="0.15">
      <c r="A97" s="56" t="s">
        <v>90</v>
      </c>
      <c r="B97" s="64">
        <f t="shared" ref="B97:B101" si="44">C97+G97</f>
        <v>0</v>
      </c>
      <c r="C97" s="7"/>
      <c r="D97" s="5">
        <f>IF($B97&lt;&gt;0,C97/$B97,0)</f>
        <v>0</v>
      </c>
      <c r="E97" s="4"/>
      <c r="F97" s="6">
        <f t="shared" ref="F97:F101" si="45">IF($C97&lt;&gt;0,E97/$C97,0)</f>
        <v>0</v>
      </c>
      <c r="G97" s="7"/>
      <c r="H97" s="5">
        <f>IF($B97&lt;&gt;0,G97/$B97,0)</f>
        <v>0</v>
      </c>
      <c r="I97" s="4"/>
      <c r="J97" s="6">
        <f t="shared" ref="J97:J101" si="46">IF($G97&lt;&gt;0,I97/$G97,0)</f>
        <v>0</v>
      </c>
    </row>
    <row r="98" spans="1:10" s="2" customFormat="1" ht="12.75" customHeight="1" x14ac:dyDescent="0.15">
      <c r="A98" s="56" t="s">
        <v>91</v>
      </c>
      <c r="B98" s="64">
        <f t="shared" si="44"/>
        <v>0</v>
      </c>
      <c r="C98" s="7"/>
      <c r="D98" s="5">
        <f>IF($B98&lt;&gt;0,C98/$B98,0)</f>
        <v>0</v>
      </c>
      <c r="E98" s="4"/>
      <c r="F98" s="6">
        <f t="shared" si="45"/>
        <v>0</v>
      </c>
      <c r="G98" s="7"/>
      <c r="H98" s="5">
        <f>IF($B98&lt;&gt;0,G98/$B98,0)</f>
        <v>0</v>
      </c>
      <c r="I98" s="4"/>
      <c r="J98" s="6">
        <f t="shared" si="46"/>
        <v>0</v>
      </c>
    </row>
    <row r="99" spans="1:10" s="2" customFormat="1" ht="12.75" customHeight="1" x14ac:dyDescent="0.15">
      <c r="A99" s="56" t="s">
        <v>92</v>
      </c>
      <c r="B99" s="64">
        <f t="shared" si="44"/>
        <v>10</v>
      </c>
      <c r="C99" s="7">
        <v>6</v>
      </c>
      <c r="D99" s="5">
        <f>IF($B99&lt;&gt;0,C99/$B99,0)</f>
        <v>0.6</v>
      </c>
      <c r="E99" s="4"/>
      <c r="F99" s="6">
        <f t="shared" si="45"/>
        <v>0</v>
      </c>
      <c r="G99" s="7">
        <v>4</v>
      </c>
      <c r="H99" s="5">
        <f>IF($B99&lt;&gt;0,G99/$B99,0)</f>
        <v>0.4</v>
      </c>
      <c r="I99" s="4">
        <v>1</v>
      </c>
      <c r="J99" s="6">
        <f t="shared" si="46"/>
        <v>0.25</v>
      </c>
    </row>
    <row r="100" spans="1:10" s="2" customFormat="1" ht="12.75" customHeight="1" x14ac:dyDescent="0.15">
      <c r="A100" s="56" t="s">
        <v>93</v>
      </c>
      <c r="B100" s="64">
        <f t="shared" si="44"/>
        <v>0</v>
      </c>
      <c r="C100" s="7"/>
      <c r="D100" s="5">
        <f>IF($B100&lt;&gt;0,C100/$B100,0)</f>
        <v>0</v>
      </c>
      <c r="E100" s="4"/>
      <c r="F100" s="6">
        <f t="shared" si="45"/>
        <v>0</v>
      </c>
      <c r="G100" s="7"/>
      <c r="H100" s="5">
        <f>IF($B100&lt;&gt;0,G100/$B100,0)</f>
        <v>0</v>
      </c>
      <c r="I100" s="4"/>
      <c r="J100" s="6">
        <f t="shared" si="46"/>
        <v>0</v>
      </c>
    </row>
    <row r="101" spans="1:10" s="2" customFormat="1" ht="12.75" customHeight="1" thickBot="1" x14ac:dyDescent="0.2">
      <c r="A101" s="61" t="s">
        <v>94</v>
      </c>
      <c r="B101" s="68">
        <f t="shared" si="44"/>
        <v>4</v>
      </c>
      <c r="C101" s="29">
        <v>4</v>
      </c>
      <c r="D101" s="27">
        <f>IF($B101&lt;&gt;0,C101/$B101,0)</f>
        <v>1</v>
      </c>
      <c r="E101" s="28">
        <v>1</v>
      </c>
      <c r="F101" s="50">
        <f t="shared" si="45"/>
        <v>0.25</v>
      </c>
      <c r="G101" s="29"/>
      <c r="H101" s="27">
        <f>IF($B101&lt;&gt;0,G101/$B101,0)</f>
        <v>0</v>
      </c>
      <c r="I101" s="28"/>
      <c r="J101" s="50">
        <f t="shared" si="46"/>
        <v>0</v>
      </c>
    </row>
    <row r="103" spans="1:10" x14ac:dyDescent="0.15">
      <c r="A103" s="93" t="s">
        <v>117</v>
      </c>
      <c r="B103" s="93"/>
      <c r="C103" s="93"/>
      <c r="D103" s="93"/>
      <c r="E103" s="93"/>
      <c r="F103" s="93"/>
      <c r="G103" s="93"/>
      <c r="H103" s="93"/>
      <c r="I103" s="93"/>
      <c r="J103" s="93"/>
    </row>
    <row r="104" spans="1:10" x14ac:dyDescent="0.15">
      <c r="A104" s="73" t="s">
        <v>121</v>
      </c>
      <c r="B104" s="73" t="s">
        <v>119</v>
      </c>
      <c r="C104" s="92" t="s">
        <v>120</v>
      </c>
      <c r="D104" s="92"/>
      <c r="E104" s="94" t="s">
        <v>122</v>
      </c>
      <c r="F104" s="94"/>
      <c r="G104" s="94"/>
      <c r="H104" s="94"/>
      <c r="I104" s="94"/>
      <c r="J104" s="94"/>
    </row>
    <row r="105" spans="1:10" x14ac:dyDescent="0.15">
      <c r="A105" s="71"/>
      <c r="B105" s="72"/>
      <c r="C105" s="71"/>
      <c r="D105"/>
      <c r="E105"/>
      <c r="F105"/>
    </row>
    <row r="106" spans="1:10" x14ac:dyDescent="0.15">
      <c r="A106" s="93" t="s">
        <v>118</v>
      </c>
      <c r="B106" s="93"/>
      <c r="C106" s="93"/>
      <c r="D106" s="93"/>
      <c r="E106" s="93"/>
      <c r="F106" s="93"/>
      <c r="G106" s="93"/>
      <c r="H106" s="93"/>
      <c r="I106" s="93"/>
      <c r="J106" s="93"/>
    </row>
    <row r="107" spans="1:10" x14ac:dyDescent="0.15">
      <c r="A107" s="73" t="s">
        <v>121</v>
      </c>
      <c r="B107" s="73" t="s">
        <v>119</v>
      </c>
      <c r="C107" s="73" t="s">
        <v>120</v>
      </c>
      <c r="D107"/>
      <c r="E107" s="94" t="s">
        <v>122</v>
      </c>
      <c r="F107" s="94"/>
      <c r="G107" s="94"/>
      <c r="H107" s="94"/>
      <c r="I107" s="94"/>
      <c r="J107" s="94"/>
    </row>
  </sheetData>
  <mergeCells count="13">
    <mergeCell ref="A103:J103"/>
    <mergeCell ref="E104:J104"/>
    <mergeCell ref="E107:J107"/>
    <mergeCell ref="A106:J106"/>
    <mergeCell ref="C104:D104"/>
    <mergeCell ref="G1:J1"/>
    <mergeCell ref="A1:A3"/>
    <mergeCell ref="C1:F1"/>
    <mergeCell ref="B2:B3"/>
    <mergeCell ref="C2:D2"/>
    <mergeCell ref="E2:F2"/>
    <mergeCell ref="G2:H2"/>
    <mergeCell ref="I2:J2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Enrollment Counts</vt:lpstr>
      <vt:lpstr>Fall 2014 &amp; Winter 2015 Cohorts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Rawlings, Travis</dc:creator>
  <cp:lastModifiedBy>J. Aaron Popham</cp:lastModifiedBy>
  <dcterms:created xsi:type="dcterms:W3CDTF">2013-12-18T18:22:25Z</dcterms:created>
  <dcterms:modified xsi:type="dcterms:W3CDTF">2017-04-25T17:50:54Z</dcterms:modified>
</cp:coreProperties>
</file>